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firstSheet="1" activeTab="3"/>
  </bookViews>
  <sheets>
    <sheet name="EIXOS UFSJ" sheetId="1" r:id="rId1"/>
    <sheet name=" IDENTIFICAÇÃO DA SETORIAL" sheetId="2" r:id="rId2"/>
    <sheet name="PLANO DE AÇÃO POR OBJETIVO" sheetId="3" r:id="rId3"/>
    <sheet name="GESTÃO DE RISCOS" sheetId="4" r:id="rId4"/>
    <sheet name="lista" sheetId="5" state="hidden" r:id="rId5"/>
    <sheet name="risco" sheetId="6" state="hidden" r:id="rId6"/>
  </sheets>
  <definedNames>
    <definedName name="ACOES">lista!$B$6:$B$8</definedName>
    <definedName name="Controle">risco!$F$8:$F$10</definedName>
    <definedName name="Probabilidade_Impacto">risco!$D$5:$D$9</definedName>
    <definedName name="Tipos_de_Riscos">risco!$B$6:$B$9</definedName>
  </definedNames>
  <calcPr calcId="145621" concurrentCalc="0"/>
  <extLst>
    <ext uri="GoogleSheetsCustomDataVersion1">
      <go:sheetsCustomData xmlns:go="http://customooxmlschemas.google.com/" r:id="rId10" roundtripDataSignature="AMtx7mhrnwL+6c4J59I/CFIZBmI6OQb0kA=="/>
    </ext>
  </extLst>
</workbook>
</file>

<file path=xl/calcChain.xml><?xml version="1.0" encoding="utf-8"?>
<calcChain xmlns="http://schemas.openxmlformats.org/spreadsheetml/2006/main">
  <c r="B133" i="3" l="1"/>
  <c r="D120" i="3"/>
  <c r="B164" i="3"/>
  <c r="B152" i="3"/>
  <c r="B144" i="3"/>
  <c r="B136" i="3"/>
  <c r="H50" i="4"/>
  <c r="F50" i="4"/>
  <c r="D50" i="4"/>
  <c r="H43" i="4"/>
  <c r="F43" i="4"/>
  <c r="D43" i="4"/>
  <c r="I27" i="4"/>
  <c r="J27" i="4"/>
  <c r="J26" i="4"/>
  <c r="I26" i="4"/>
  <c r="I25" i="4"/>
  <c r="J25" i="4"/>
  <c r="J24" i="4"/>
  <c r="I24" i="4"/>
  <c r="I23" i="4"/>
  <c r="J23" i="4"/>
  <c r="J22" i="4"/>
  <c r="I22" i="4"/>
  <c r="I21" i="4"/>
  <c r="J21" i="4"/>
  <c r="J20" i="4"/>
  <c r="I20" i="4"/>
  <c r="I19" i="4"/>
  <c r="J19" i="4"/>
  <c r="J18" i="4"/>
  <c r="I18" i="4"/>
  <c r="I17" i="4"/>
  <c r="J17" i="4"/>
  <c r="J16" i="4"/>
  <c r="I16" i="4"/>
  <c r="I15" i="4"/>
  <c r="J15" i="4"/>
  <c r="J14" i="4"/>
  <c r="I14" i="4"/>
  <c r="I13" i="4"/>
  <c r="J13" i="4"/>
  <c r="J12" i="4"/>
  <c r="I12" i="4"/>
  <c r="I11" i="4"/>
  <c r="J11" i="4"/>
  <c r="J10" i="4"/>
  <c r="I10" i="4"/>
  <c r="I9" i="4"/>
  <c r="J9" i="4"/>
  <c r="J8" i="4"/>
  <c r="I8" i="4"/>
  <c r="I7" i="4"/>
  <c r="J7" i="4"/>
  <c r="J6" i="4"/>
  <c r="I6" i="4"/>
  <c r="I5" i="4"/>
  <c r="J5" i="4"/>
  <c r="B163" i="3"/>
  <c r="B162" i="3"/>
  <c r="B151" i="3"/>
  <c r="B143" i="3"/>
  <c r="B135" i="3"/>
  <c r="C108" i="3"/>
  <c r="C104" i="3"/>
  <c r="C97" i="3"/>
  <c r="C88" i="3"/>
  <c r="C94" i="3"/>
  <c r="C80" i="3"/>
  <c r="C74" i="3"/>
  <c r="D70" i="3"/>
  <c r="D69" i="3"/>
  <c r="D68" i="3"/>
  <c r="D67" i="3"/>
  <c r="D66" i="3"/>
  <c r="D65" i="3"/>
  <c r="C98" i="3"/>
  <c r="C92" i="3"/>
  <c r="C82" i="3"/>
  <c r="C86" i="3"/>
  <c r="C75" i="3"/>
  <c r="C78" i="3"/>
</calcChain>
</file>

<file path=xl/comments1.xml><?xml version="1.0" encoding="utf-8"?>
<comments xmlns="http://schemas.openxmlformats.org/spreadsheetml/2006/main">
  <authors>
    <author/>
  </authors>
  <commentList>
    <comment ref="E18" authorId="0">
      <text>
        <r>
          <rPr>
            <sz val="11"/>
            <color rgb="FF003300"/>
            <rFont val="Calibri"/>
          </rPr>
          <t>======
ID#AAAALLRvpLE
OPÇÕES    (2021-01-26 18:23:11)
- REALILZADO;
- EM ELABORAÇÃO; 
- NÃO REALIZADO</t>
        </r>
      </text>
    </comment>
    <comment ref="E28" authorId="0">
      <text>
        <r>
          <rPr>
            <sz val="11"/>
            <color rgb="FF003300"/>
            <rFont val="Calibri"/>
          </rPr>
          <t>======
ID#AAAALLRvpK8
OPÇÕES    (2021-01-26 18:23:11)
- REALILZADO;
- EM ELABORAÇÃO; 
- NÃO REALIZADO</t>
        </r>
      </text>
    </comment>
    <comment ref="E52" authorId="0">
      <text>
        <r>
          <rPr>
            <sz val="11"/>
            <color rgb="FF003300"/>
            <rFont val="Calibri"/>
          </rPr>
          <t>======
ID#AAAALLRvpLA
OPÇÕES    (2021-01-26 18:23:11)
- REALILZADO;
- EM ELABORAÇÃO; 
- NÃO REALIZADO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fLCWhm4JTjFan1+UFBMNJiaD+/A=="/>
    </ext>
  </extLst>
</comments>
</file>

<file path=xl/sharedStrings.xml><?xml version="1.0" encoding="utf-8"?>
<sst xmlns="http://schemas.openxmlformats.org/spreadsheetml/2006/main" count="618" uniqueCount="259">
  <si>
    <t>PES/UFSJ 2020-2024</t>
  </si>
  <si>
    <t>Missão</t>
  </si>
  <si>
    <t>A UFSJ, como instituição pública, assume a missão de educar, desenvolvendo com excelência as atividades de Ensino, Extensão e Pesquisa de forma indissociável, contribuindo na indução de mudanças e avanços na direção de uma sociedade justa e igualitária, por meio do encontro, da análise e da construção de práticas e conhecimentos, considerando os contextos acadêmicos, éticos, culturais, sociais e ambientais.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</si>
  <si>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</si>
  <si>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Visão</t>
  </si>
  <si>
    <t>Ser uma universidade comprometida com a superação das desigualdades e com o desenvolvimento da humanidade. A noção de Humanidade, aqui adotada, não se refere a dados meramente demográficos, mas a um conjunto de valores considerados válidos, necessários e dignos de serem perseguidos, tais como a alteridade, a Justiça, a dignidade humana, o direito dos povos, a liberdade, as diferenças culturais.</t>
  </si>
  <si>
    <t>Valores</t>
  </si>
  <si>
    <t xml:space="preserve">Cidadania; Cooperação; Criatividade; Dignidade; Diversidade; Equidade; Ética; Sustentabilidade </t>
  </si>
  <si>
    <t>OBSERVAÇÃO: PODERÃO SER ELABORADOS A MISSÃO, VISÃO E VALORES PRÓPRIOS DE SETORIAL</t>
  </si>
  <si>
    <t>EIXOS E OBJETIVOS ESTRATÉGICOS - PES UFSJ 2020-2024</t>
  </si>
  <si>
    <t>EIXO ESTRATÉTICO</t>
  </si>
  <si>
    <t>ACADÊMICO</t>
  </si>
  <si>
    <t>OBJETIVOS ESTRATÉGICOS</t>
  </si>
  <si>
    <t>A1 - Assegurar o desenvolvimento e integração entre ensino, pesquisa e extensão</t>
  </si>
  <si>
    <t>A2 - Assegurar a permanência e o êxito dos alunos da universidade</t>
  </si>
  <si>
    <t>A3 - Consolidar a internacionalização como política estratégica de capacitação dos servidores, formação dos discentes e desenvolvimento do ensino, pesquisa e extensão</t>
  </si>
  <si>
    <t>A4 - Promover  o desenvolvimento da pesquisa e da inovação tecnológica, bem como fortalecer a divulgação da produção científica da UFSJ</t>
  </si>
  <si>
    <t>A5 - Ampliar a troca de saberes entre a academia e a sociedade por meio das atividades de extensão universitária</t>
  </si>
  <si>
    <t>EIXO ESTRATÉGICO</t>
  </si>
  <si>
    <t>GESTÃO E INFRAESTRUTURA</t>
  </si>
  <si>
    <t>OBJETIVOS ESTRATÉGICO</t>
  </si>
  <si>
    <t>G1 - Promover o desenvolvimento profissional e ampliar a qualidade de vida no trabalho</t>
  </si>
  <si>
    <t>G2 - Aprimorar a estrutura administrativa, as áreas físicas e o fluxo processual visando maior segurança, agilidade, acessibilidade, transparência e integração com os campi fora de sede</t>
  </si>
  <si>
    <t>G3 - Aperfeiçoar os fluxos de comunicação organizacional</t>
  </si>
  <si>
    <t>G4 - Desenvolver a infraestrutura de tecnologia da informação visando a disponibilização segura de dados, a transparência das informações e a interatividade</t>
  </si>
  <si>
    <t>G5 - Fortalecer as políticas, ações e boas práticas de sustentabilidade</t>
  </si>
  <si>
    <t>IDENTIFICAÇÃO DA SETORIAL</t>
  </si>
  <si>
    <t xml:space="preserve">Setorial: </t>
  </si>
  <si>
    <t>Núcleo de Educação à Distância</t>
  </si>
  <si>
    <t xml:space="preserve">Responsável superior (pró-reitor, assessor, chefe): </t>
  </si>
  <si>
    <t>Rejane Côrrea da Rocha</t>
  </si>
  <si>
    <t>Responsável PES (PONTE):</t>
  </si>
  <si>
    <t>Josiane Nogueira</t>
  </si>
  <si>
    <t xml:space="preserve">Campus: </t>
  </si>
  <si>
    <t>Campus Santo Antônio</t>
  </si>
  <si>
    <t>Possui código de ética, regimento ou normas internas próprias?</t>
  </si>
  <si>
    <t>Sim. Regimento Interno aprovado pela RESOLUÇÃO Nº 012, de 27 de março de 2008, CONSU.</t>
  </si>
  <si>
    <t>Diagnóstico situacional (análise "Swot" da Setorial)</t>
  </si>
  <si>
    <t>Ambiente Interno</t>
  </si>
  <si>
    <t>Ambiente Externo</t>
  </si>
  <si>
    <t>Infraestrutura, protagonismo do NEAD durante o processo de implantação do ERE, corpo técnico e docente qualificado</t>
  </si>
  <si>
    <t>Momento de reflexão sobre as políticas relacionadas ao EAD e às TIC's / consolidação do uso das tecnologias na educação (EAD)</t>
  </si>
  <si>
    <t>Não ser uma unidade acadêmica, falta de pessoal técnico efetivo (RH), execução financeira através de uma só fundação de apoio</t>
  </si>
  <si>
    <t>Corte financeiro, falta de políticas EAD no âmbito das universidades federais</t>
  </si>
  <si>
    <t xml:space="preserve">OBJETIVOS DA SETORIAL </t>
  </si>
  <si>
    <t>Importante: deve-se entender por objetivo setorial a busca por objeto significativo (produto, serviço, política, programa, inovação, etc) , ou seja, que tenha relevância e expressividade para a setorial e que contribua para o alcance dos objetivos da UFSJ. Sugere-se um número máximo de 5 objetivos por setorial. LEMBRANDO QUE SÃO OBJETIVOS PARA OS 4 ANOS DA GESTÃO.</t>
  </si>
  <si>
    <t>Objetivos setoriais:</t>
  </si>
  <si>
    <t>Relacionado ao Objetivo Estratégico da UFSJ:</t>
  </si>
  <si>
    <t>Objetivo 1 (A2)</t>
  </si>
  <si>
    <t>Apoiar a permanência de estudantes através do uso de TIC´S</t>
  </si>
  <si>
    <t>Objetivo 2 (A1)</t>
  </si>
  <si>
    <t>Ampliar o uso do AVA para apoio às atividades de ensino, pesquisa e extensão</t>
  </si>
  <si>
    <t>Objetivo 3 (A5)</t>
  </si>
  <si>
    <t>Criar vínculo com a comunidade externa (região onde a UFSJ está inserida)</t>
  </si>
  <si>
    <t>Objetivo 4 (A4)</t>
  </si>
  <si>
    <t>Incentivar o desenvolvimento de pesquisas científicas sobre a EAD</t>
  </si>
  <si>
    <t>Objetivo 5 (G2, G3 e G4)</t>
  </si>
  <si>
    <t>Melhoria da infraestrutura e fluxos de comunicação do NEAD</t>
  </si>
  <si>
    <t>Objetivo 6 (A2 e A4 e A5)</t>
  </si>
  <si>
    <t xml:space="preserve">Expandir a EAD buscando novas fontes de fomento </t>
  </si>
  <si>
    <t xml:space="preserve">PLANO DE AÇÃO </t>
  </si>
  <si>
    <t xml:space="preserve">Já definidos seus objetivos a setorial deverá elaborar seu plano de ação. </t>
  </si>
  <si>
    <t>Objetivo Setorial 01: Apoiar a permanência de estudantes através do uso de TIC´S</t>
  </si>
  <si>
    <t xml:space="preserve">Relação com objetivo Estratégico UFSJ </t>
  </si>
  <si>
    <t>A2</t>
  </si>
  <si>
    <t>AÇÕES</t>
  </si>
  <si>
    <t>PRAZO</t>
  </si>
  <si>
    <t>CAMPUS</t>
  </si>
  <si>
    <t>CONTROLE</t>
  </si>
  <si>
    <t>UTILIZAÇÃO DE RECURSO ORÇAMENTÁRIO (RECURSO EMPENHADO)</t>
  </si>
  <si>
    <t>OBSERVAÇÃO</t>
  </si>
  <si>
    <t>Criação de bolsas específicas para estudantes matriculados em cursos na modalidade EAD</t>
  </si>
  <si>
    <t>CSA</t>
  </si>
  <si>
    <t>NÃO REALIZADO</t>
  </si>
  <si>
    <t>SIM</t>
  </si>
  <si>
    <t>É possível o remanejamento de despesas</t>
  </si>
  <si>
    <t>Criação de bolsas para apoio às atividades desenvolvidas pelo NEAD/UFSJ através de editais específicos</t>
  </si>
  <si>
    <t>REALIZADO</t>
  </si>
  <si>
    <t>Edital 016/2020</t>
  </si>
  <si>
    <t>Implantar a política de acolhimento ao discente da EAD</t>
  </si>
  <si>
    <t>NÃO</t>
  </si>
  <si>
    <t>Por meio da plataforma, promover cursos de capacitação, encontros virtuais, rodas de conversa</t>
  </si>
  <si>
    <t>Objetivo Setorial 02: Ampliar o uso do AVA para apoio às atividades de ensino, pesquisa e extensão</t>
  </si>
  <si>
    <t>A1</t>
  </si>
  <si>
    <t>Divulgação do Portal de Extensão e suas funcionalidades</t>
  </si>
  <si>
    <t>Divulgação da nova versão do Portal Didático</t>
  </si>
  <si>
    <t>Revisado periodicamente</t>
  </si>
  <si>
    <t>Implantação do Portal Didático da Pós-graduação</t>
  </si>
  <si>
    <t>Provas online</t>
  </si>
  <si>
    <t>Realizar juntamente com o Setor de Inclusão e Assuntos Comunitários (SINAC) pesquisa com os discentes na modalidade EAD e presencial para levantamento das necessidades de tecnologia assistiva</t>
  </si>
  <si>
    <t>Realizar pesquisa com os discentes para implantação de estratégias pedagógicas inovadoras utilizando novas TICs</t>
  </si>
  <si>
    <t>Objetivo Setorial 03: Criar vínculo com a comunidade externa (região onde a UFSJ está inserida)</t>
  </si>
  <si>
    <t>A5</t>
  </si>
  <si>
    <t>Uso do AVA para qualificação de professores da rede municipal de ensino</t>
  </si>
  <si>
    <t>Convênio com prefeituras municipais</t>
  </si>
  <si>
    <t>Criação de editais para oferecimento de cursos de aprimoramento para alunos do ensino médio em parceria com Unidades Acadêmicas da UFSJ</t>
  </si>
  <si>
    <t>Participar da Mostra de Profissões promovida pela UFSJ</t>
  </si>
  <si>
    <t>Objetivo Setorial 04: Incentivar o desenvolvimento de pesquisas científicas sobre a EAD.</t>
  </si>
  <si>
    <t>A4</t>
  </si>
  <si>
    <t>Criação de um núcleo de comunicação para divulgar os eventos e trabalhos desenvolvidos pelo NEAD</t>
  </si>
  <si>
    <t xml:space="preserve">Recomposição da equipe editorial da Revista de Educação a Distância - Re@d - ISSN: 2675-0651 </t>
  </si>
  <si>
    <t>Retomar as publicações da Revista de Educação a Distância - Re@d - ISSN: 2675-0651</t>
  </si>
  <si>
    <t>Promover o CONEAD</t>
  </si>
  <si>
    <t>EM ELABORAÇÃO</t>
  </si>
  <si>
    <t>Anual</t>
  </si>
  <si>
    <t>Objetivo Setorial 05: Melhoria da infraestrutura e fluxos de comunicação do NEAD.</t>
  </si>
  <si>
    <t>Revisar regimento de criação do NEAD propondo alterações na estrutura interna</t>
  </si>
  <si>
    <r>
      <rPr>
        <sz val="11"/>
        <color theme="1"/>
        <rFont val="Calibri"/>
      </rPr>
      <t xml:space="preserve">Estimar planilha de custos para orientar as unidades acadêmicas que queiram criar cursos </t>
    </r>
    <r>
      <rPr>
        <i/>
        <sz val="11"/>
        <color theme="1"/>
        <rFont val="Calibri"/>
      </rPr>
      <t>lato sensu</t>
    </r>
    <r>
      <rPr>
        <sz val="11"/>
        <color theme="1"/>
        <rFont val="Calibri"/>
      </rPr>
      <t>, não financiados pela UAB</t>
    </r>
    <r>
      <rPr>
        <i/>
        <sz val="11"/>
        <color theme="1"/>
        <rFont val="Calibri"/>
      </rPr>
      <t xml:space="preserve">, </t>
    </r>
    <r>
      <rPr>
        <sz val="11"/>
        <color theme="1"/>
        <rFont val="Calibri"/>
      </rPr>
      <t>a serem gerenciados pelo NEAD</t>
    </r>
  </si>
  <si>
    <t>Mapear e revisar os procedimentos internos do NEAD</t>
  </si>
  <si>
    <t>Propôr a implantação de um estúdio para o NEAD</t>
  </si>
  <si>
    <t xml:space="preserve">Objetivo Setorial 06: Expandir a EAD buscando novas fontes de fomento </t>
  </si>
  <si>
    <t>Elaborar projetos para captação  de recursos</t>
  </si>
  <si>
    <t>Participar de editais para captação de recursos</t>
  </si>
  <si>
    <t>IMPACTOS E VALORES GERADOS</t>
  </si>
  <si>
    <t>DADOS QUANTITATIVOS (EFETIVIDADE E ORÇAMENTO)</t>
  </si>
  <si>
    <t>*Substituir os exemplos pelos dados da setorial</t>
  </si>
  <si>
    <t>EFETIVIDADE</t>
  </si>
  <si>
    <t>Total de ações previstas para este objetivo setorial</t>
  </si>
  <si>
    <t>Ações realizadas</t>
  </si>
  <si>
    <t xml:space="preserve">ÍNDICE DE EFETIVIDADE        </t>
  </si>
  <si>
    <t>Objetivo 1</t>
  </si>
  <si>
    <t>Objetivo 2</t>
  </si>
  <si>
    <t>Objetivo 3</t>
  </si>
  <si>
    <t>Objetivo 4</t>
  </si>
  <si>
    <t>Objetivo 5</t>
  </si>
  <si>
    <t>Objetivo 6</t>
  </si>
  <si>
    <t>ORÇAMENTO</t>
  </si>
  <si>
    <t>Ações</t>
  </si>
  <si>
    <t>ORÇAMENTO EMPENHADO</t>
  </si>
  <si>
    <t>Ação 1</t>
  </si>
  <si>
    <t>Ação 2</t>
  </si>
  <si>
    <t>Ação 3</t>
  </si>
  <si>
    <t>Ação 4</t>
  </si>
  <si>
    <t>Total</t>
  </si>
  <si>
    <t>Ação 5</t>
  </si>
  <si>
    <t>Ação 6</t>
  </si>
  <si>
    <t xml:space="preserve"> </t>
  </si>
  <si>
    <t>DADOS QUANTITATIVOS (ESPECÍFICOS DAS SETORIAIS)</t>
  </si>
  <si>
    <t>Aqui é o espaço em que a setorial tem autonomia para inserir índices, indicadores e dados objetivos. São específicos da setorial e devem ter relação com o objetivo setorial proposto. Têm a finalidade de enriquecer as análises dos impactos e valores que a setorial gera para a sociedade. *Substituir os exemplos pelos dados da setorial</t>
  </si>
  <si>
    <t>Total de vagas oferecidas</t>
  </si>
  <si>
    <t>Total de pólos ativos</t>
  </si>
  <si>
    <t>Total de alunos ativos</t>
  </si>
  <si>
    <t>Total de professores</t>
  </si>
  <si>
    <t>Indicadores</t>
  </si>
  <si>
    <t>Vagas ocupadas (%)</t>
  </si>
  <si>
    <t>Alunos/pólo</t>
  </si>
  <si>
    <t>Matemática (licenciatura)</t>
  </si>
  <si>
    <t>Total de cursos ativos</t>
  </si>
  <si>
    <t>Tarefa/ação</t>
  </si>
  <si>
    <t>IDENTIFICAÇÃO DO RISCO</t>
  </si>
  <si>
    <t>AVALIAÇÃO DO RISCO</t>
  </si>
  <si>
    <t>RESPOSTA AOS RISCOS</t>
  </si>
  <si>
    <t>NÂO</t>
  </si>
  <si>
    <t>OPERACIONAL</t>
  </si>
  <si>
    <t>TRANSFERIR / COMPARTILHAR</t>
  </si>
  <si>
    <t>LEGAL</t>
  </si>
  <si>
    <t xml:space="preserve">ACEITAR </t>
  </si>
  <si>
    <t>Descrição do Risco</t>
  </si>
  <si>
    <t>Causa</t>
  </si>
  <si>
    <t>Consequencia</t>
  </si>
  <si>
    <t xml:space="preserve">Tipo de Risco </t>
  </si>
  <si>
    <t>Probabilidade</t>
  </si>
  <si>
    <t>Impacto</t>
  </si>
  <si>
    <t>Nível de Risco (Escore)</t>
  </si>
  <si>
    <t>Nível de Risco Inerente (classificação)</t>
  </si>
  <si>
    <t>Resposta ao Risco (ação)</t>
  </si>
  <si>
    <t>Descrição da ação de resposta ao risco</t>
  </si>
  <si>
    <t xml:space="preserve"> Risco Residual</t>
  </si>
  <si>
    <t>Resposta ao Risco Residual (ação)</t>
  </si>
  <si>
    <t>Descrição da ação de resposta ao risco residual</t>
  </si>
  <si>
    <t>Reportar o risco ao Comitê de Governança, Gestão de riscos e Controles Internos</t>
  </si>
  <si>
    <t>Controle e acompanhamento</t>
  </si>
  <si>
    <t>FINANCEIRO / ORÇAMENTÁRIO</t>
  </si>
  <si>
    <t>TRATAR</t>
  </si>
  <si>
    <t>Impossibilidade de efetuar a execução financeira</t>
  </si>
  <si>
    <t>Insolvência da FAUF</t>
  </si>
  <si>
    <t>Não pagar as bolsas</t>
  </si>
  <si>
    <t>Buscar aporte financeiro em outras unidades</t>
  </si>
  <si>
    <t>Não haver editais publicados ou a não aprovação de nova modalidade de bolsa no CONDI</t>
  </si>
  <si>
    <t>Falta de recurso financeiro para publicação de editais ou entendimento de que a nova modalidade de bolsa não é de interesse da UFSJ</t>
  </si>
  <si>
    <t>Falta de apoio especializado</t>
  </si>
  <si>
    <t>Falta de recursos humanos disponíveis</t>
  </si>
  <si>
    <t>Sobrecarga de trabalho</t>
  </si>
  <si>
    <t>Impossibilidade de realizar esta ação</t>
  </si>
  <si>
    <t>Buscar alternativas para interação com os discentes</t>
  </si>
  <si>
    <t>Não haver programa específico para aplicação das provas</t>
  </si>
  <si>
    <t>Não contratação de PJ para desenvolver/codificar o sistema</t>
  </si>
  <si>
    <t>Não haver provas online</t>
  </si>
  <si>
    <t>Buscar outros recursos humanos para realização da tarefa</t>
  </si>
  <si>
    <t>Não conseguir, em tempo hábil, participar da pesquisa realizada pelo SINAC</t>
  </si>
  <si>
    <t>Sobrecarga de trabalho ou falta de interação com o SINAC</t>
  </si>
  <si>
    <t>A pesquisa ser realizada pelo NEAD, sem a parceria com o SINAC</t>
  </si>
  <si>
    <t>Buscar alternativas para realização da atividade</t>
  </si>
  <si>
    <t>Convênio com prefeituras municipais para uso do AVA para qualificação de professores da rede municipal de ensino e/ou gestores públicos</t>
  </si>
  <si>
    <t>Falta de recursos humanos para realizar as atividades e/ou falta de aporte financeiro</t>
  </si>
  <si>
    <t>Sobrecarga de trabalho e/ou falta de interesse externo em realizar o projeto</t>
  </si>
  <si>
    <t>Não realizar os projetos/convênios</t>
  </si>
  <si>
    <t>Impossibilidade de realizar a ação uma vez que depende de dois fatores externos</t>
  </si>
  <si>
    <t>Interesse das unidades acadêmicas</t>
  </si>
  <si>
    <t>Impossibilidade de realizar a ação uma vez que não há recursos humanos disponíveis no NEAD</t>
  </si>
  <si>
    <t>Não ocorrer a Mostra de Profissões</t>
  </si>
  <si>
    <t>Ajustes no calendário acadêmico que impeçam que a Mostra de Profissões aconteça ou a falta de recursos humanos para realizar as atividades</t>
  </si>
  <si>
    <t>Organizar uma Mostra de Profissões específica junto aos Pólos</t>
  </si>
  <si>
    <t>Falta de recursos financeiros para realizar as atividades</t>
  </si>
  <si>
    <t>Falta de aporte financeiro</t>
  </si>
  <si>
    <t>Prejuízo na avaliação sobre a comunicação e divulgação realizadas pelo NEAD</t>
  </si>
  <si>
    <t>Sobrecarga de trabaho</t>
  </si>
  <si>
    <t>Prejuízo no processo de comunicação/divulgação do NEAD e intereção entre os agentes da EAD</t>
  </si>
  <si>
    <t>Buscar apoio em outras unidades</t>
  </si>
  <si>
    <t>Recursos humanos para realizar as atividades ou aprovação das alterações nos conselhos superiores</t>
  </si>
  <si>
    <t>Sobrecarga de trabalho ou o entendimento de que as alterações propostas não estão de acordo com o que regulamenta os conselhos superiores da UFSJ</t>
  </si>
  <si>
    <t>Seguir as recomendações dadas pelos conselhos, no caso de não aprovação</t>
  </si>
  <si>
    <r>
      <rPr>
        <sz val="11"/>
        <color theme="1"/>
        <rFont val="Calibri"/>
      </rPr>
      <t xml:space="preserve">Estimar planilha de custos para orientar as unidades acadêmicas que queiram criar cursos </t>
    </r>
    <r>
      <rPr>
        <i/>
        <sz val="11"/>
        <color theme="1"/>
        <rFont val="Calibri"/>
      </rPr>
      <t>lato sensu</t>
    </r>
    <r>
      <rPr>
        <sz val="11"/>
        <color theme="1"/>
        <rFont val="Calibri"/>
      </rPr>
      <t>, não financiados pela UAB</t>
    </r>
    <r>
      <rPr>
        <i/>
        <sz val="11"/>
        <color theme="1"/>
        <rFont val="Calibri"/>
      </rPr>
      <t xml:space="preserve">, </t>
    </r>
    <r>
      <rPr>
        <sz val="11"/>
        <color theme="1"/>
        <rFont val="Calibri"/>
      </rPr>
      <t>a serem gerenciados pelo NEAD</t>
    </r>
  </si>
  <si>
    <t>Apoio do NEAD somente nos AVA's</t>
  </si>
  <si>
    <t>INTEGRIDADE</t>
  </si>
  <si>
    <t xml:space="preserve">Não conseguir equipar o estúdio </t>
  </si>
  <si>
    <t>Falta de recursos financeiros de Capital</t>
  </si>
  <si>
    <t xml:space="preserve">Contratação de PJ para realizar o trabalho </t>
  </si>
  <si>
    <t>Elaborar projetos para captação de recursos</t>
  </si>
  <si>
    <t>Não participar dos editais</t>
  </si>
  <si>
    <t>Não haver editais</t>
  </si>
  <si>
    <t>Depende de fatores externos</t>
  </si>
  <si>
    <t>APETITE AO RISCO DA UFSJ: MÉDIO</t>
  </si>
  <si>
    <t>Nível de risco</t>
  </si>
  <si>
    <t>Baixo (Oportunidade)</t>
  </si>
  <si>
    <t>Médio (Aceitável)</t>
  </si>
  <si>
    <t>Alto (Inaceitável)</t>
  </si>
  <si>
    <t>Extremo  (Absolutamente Inaceitável)</t>
  </si>
  <si>
    <t>3 a 24 e 26</t>
  </si>
  <si>
    <t>ÍNDICE: VULNERABILIDADE AOS RISCOS</t>
  </si>
  <si>
    <t>* quanto menor o percentual de respostas não realizadas melhor: setorial estará menos vulnerável em relação ao cumprimento do objetivo proposto.</t>
  </si>
  <si>
    <t>Total de Respostas aos Riscos (inserir o número total de respostas aos riscos até o momento)</t>
  </si>
  <si>
    <t>Respostas realizadas</t>
  </si>
  <si>
    <t>ÍNDICE DE PREVENÇÃO AO RISCO % Respostas realizadas</t>
  </si>
  <si>
    <t>Respostas em elaboração</t>
  </si>
  <si>
    <t>% respostas  em elaboração</t>
  </si>
  <si>
    <t>Respostas não realizadas</t>
  </si>
  <si>
    <t xml:space="preserve"> ÍNDICE DE VULNERABILIDADE% respostas não realizadas</t>
  </si>
  <si>
    <t>ÍNDICE: VULNERABILIDADE AO RISCO DE INTEGRIDADE</t>
  </si>
  <si>
    <t>* quanto menor o percentual de risco de integridade, melhor: a instituição está mais alinhada com os quesitos de integridade da gestão pública.</t>
  </si>
  <si>
    <t>Total de Riscos de Integridade mapeados e reportados ao Comitê</t>
  </si>
  <si>
    <t>Realizada</t>
  </si>
  <si>
    <t>Em elaboração</t>
  </si>
  <si>
    <t>Não realizada</t>
  </si>
  <si>
    <t>Risco Operacional</t>
  </si>
  <si>
    <t>Risco de imagem/Reputação do órgão</t>
  </si>
  <si>
    <t>Risco Legal</t>
  </si>
  <si>
    <t>Risco Financeiro / Orçamentário</t>
  </si>
  <si>
    <t>Alunos/professor</t>
  </si>
  <si>
    <r>
      <t xml:space="preserve">Administração Pública (bacharelado)
</t>
    </r>
    <r>
      <rPr>
        <b/>
        <sz val="11"/>
        <color rgb="FF0000FF"/>
        <rFont val="Calibri"/>
      </rPr>
      <t>Obs.: Conforme SisUAB - 3 ofertas ativas</t>
    </r>
  </si>
  <si>
    <t>Dados NEAD - Cursos de Graduação</t>
  </si>
  <si>
    <r>
      <t>Filosofia (licenciatura)</t>
    </r>
    <r>
      <rPr>
        <b/>
        <sz val="11"/>
        <color rgb="FF0000FF"/>
        <rFont val="Calibri"/>
      </rPr>
      <t xml:space="preserve">
1ª: a ser concluída
2ª: ativa</t>
    </r>
  </si>
  <si>
    <t>Dados NEAD - Cursos de Pós-graduação</t>
  </si>
  <si>
    <t>RELATÓRIO PERIÓDICO (atualizado em 26/01/2021 )</t>
  </si>
  <si>
    <t>Total de ações previstas para este objetivo setorial no ano de 2020</t>
  </si>
  <si>
    <t>Uma das ações previstas para 2021 foi realizada no ano de 2020</t>
  </si>
  <si>
    <t>Gentileza corrigir a planilha anterior pois a previsão correta para esta ação era 2021.</t>
  </si>
  <si>
    <t>O baixo nível de efetividade deve-se ao fato de que maioria das ações tem prazo de encerramento no ano de 2021. Considerando-se as ações previstas para 2020, a taxa de efetividade do NEAD foi de 100% .</t>
  </si>
  <si>
    <t>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</si>
</sst>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5">
    <font>
      <sz val="11"/>
      <color rgb="FF003300"/>
      <name val="Calibri"/>
    </font>
    <font>
      <sz val="14"/>
      <color rgb="FF003300"/>
      <name val="Arial"/>
    </font>
    <font>
      <sz val="48"/>
      <color rgb="FFFF0000"/>
      <name val="Arial"/>
    </font>
    <font>
      <sz val="11"/>
      <name val="Calibri"/>
    </font>
    <font>
      <b/>
      <sz val="26"/>
      <color rgb="FF44546A"/>
      <name val="Arial"/>
    </font>
    <font>
      <sz val="16"/>
      <color rgb="FF003300"/>
      <name val="Arial"/>
    </font>
    <font>
      <b/>
      <sz val="12"/>
      <color rgb="FF003300"/>
      <name val="Arial"/>
    </font>
    <font>
      <b/>
      <sz val="28"/>
      <color rgb="FF003300"/>
      <name val="Arial"/>
    </font>
    <font>
      <b/>
      <sz val="14"/>
      <color theme="1"/>
      <name val="Arial"/>
    </font>
    <font>
      <b/>
      <sz val="14"/>
      <color rgb="FF44546A"/>
      <name val="Arial"/>
    </font>
    <font>
      <b/>
      <sz val="14"/>
      <color rgb="FF003300"/>
      <name val="Arial"/>
    </font>
    <font>
      <b/>
      <sz val="14"/>
      <color rgb="FF993300"/>
      <name val="Arial"/>
    </font>
    <font>
      <sz val="20"/>
      <color rgb="FF003300"/>
      <name val="Arial"/>
    </font>
    <font>
      <u/>
      <sz val="24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2"/>
      <color theme="1"/>
      <name val="Arial"/>
    </font>
    <font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u/>
      <sz val="11"/>
      <color theme="1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1"/>
      <color rgb="FF003300"/>
      <name val="Calibri"/>
    </font>
    <font>
      <b/>
      <sz val="11"/>
      <color rgb="FF1E4E79"/>
      <name val="Calibri"/>
    </font>
    <font>
      <b/>
      <sz val="11"/>
      <color rgb="FF0000FF"/>
      <name val="Calibri"/>
    </font>
    <font>
      <sz val="9"/>
      <color theme="1"/>
      <name val="Calibri"/>
    </font>
    <font>
      <b/>
      <sz val="9"/>
      <color theme="1"/>
      <name val="Calibri"/>
    </font>
    <font>
      <i/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3300"/>
      <name val="Calibri"/>
      <family val="2"/>
    </font>
    <font>
      <sz val="11"/>
      <color rgb="FF0033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FFFF99"/>
        <bgColor rgb="FFFFFF99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E6B8AF"/>
        <bgColor rgb="FFE6B8AF"/>
      </patternFill>
    </fill>
    <fill>
      <patternFill patternType="solid">
        <fgColor rgb="FFFEF2CB"/>
        <bgColor rgb="FFFEF2CB"/>
      </patternFill>
    </fill>
  </fills>
  <borders count="8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7" fillId="2" borderId="8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/>
    </xf>
    <xf numFmtId="0" fontId="17" fillId="5" borderId="8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7" xfId="0" applyFont="1" applyBorder="1" applyAlignment="1">
      <alignment vertical="center" wrapText="1"/>
    </xf>
    <xf numFmtId="14" fontId="18" fillId="0" borderId="27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left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18" fillId="6" borderId="35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left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 wrapText="1"/>
    </xf>
    <xf numFmtId="14" fontId="18" fillId="0" borderId="8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14" fontId="18" fillId="0" borderId="13" xfId="0" applyNumberFormat="1" applyFont="1" applyBorder="1" applyAlignment="1">
      <alignment horizontal="center" vertical="center" wrapText="1"/>
    </xf>
    <xf numFmtId="14" fontId="18" fillId="5" borderId="8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8" borderId="16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9" fontId="19" fillId="8" borderId="8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164" fontId="19" fillId="8" borderId="8" xfId="0" applyNumberFormat="1" applyFont="1" applyFill="1" applyBorder="1" applyAlignment="1">
      <alignment horizontal="center" vertical="center" wrapText="1"/>
    </xf>
    <xf numFmtId="164" fontId="18" fillId="8" borderId="8" xfId="0" applyNumberFormat="1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164" fontId="19" fillId="9" borderId="8" xfId="0" applyNumberFormat="1" applyFont="1" applyFill="1" applyBorder="1" applyAlignment="1">
      <alignment horizontal="center" vertical="center" wrapText="1"/>
    </xf>
    <xf numFmtId="164" fontId="18" fillId="9" borderId="8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9" fontId="19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textRotation="90" wrapText="1"/>
    </xf>
    <xf numFmtId="0" fontId="22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3" fillId="2" borderId="1" xfId="0" applyFont="1" applyFill="1" applyBorder="1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3" fillId="0" borderId="37" xfId="0" applyFont="1" applyBorder="1"/>
    <xf numFmtId="0" fontId="0" fillId="2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19" fillId="5" borderId="1" xfId="0" applyFont="1" applyFill="1" applyBorder="1"/>
    <xf numFmtId="0" fontId="18" fillId="5" borderId="1" xfId="0" applyFont="1" applyFill="1" applyBorder="1"/>
    <xf numFmtId="0" fontId="0" fillId="2" borderId="39" xfId="0" applyFont="1" applyFill="1" applyBorder="1"/>
    <xf numFmtId="0" fontId="0" fillId="2" borderId="40" xfId="0" applyFont="1" applyFill="1" applyBorder="1" applyAlignment="1">
      <alignment horizontal="center"/>
    </xf>
    <xf numFmtId="0" fontId="3" fillId="0" borderId="41" xfId="0" applyFont="1" applyBorder="1"/>
    <xf numFmtId="0" fontId="3" fillId="0" borderId="42" xfId="0" applyFont="1" applyBorder="1"/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left" vertical="center"/>
    </xf>
    <xf numFmtId="0" fontId="27" fillId="2" borderId="44" xfId="0" applyFont="1" applyFill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27" fillId="2" borderId="45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23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27" fillId="2" borderId="12" xfId="0" applyFont="1" applyFill="1" applyBorder="1" applyAlignment="1">
      <alignment horizontal="center" vertical="center" wrapText="1"/>
    </xf>
    <xf numFmtId="0" fontId="27" fillId="2" borderId="46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18" fillId="5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 wrapText="1"/>
    </xf>
    <xf numFmtId="0" fontId="27" fillId="3" borderId="47" xfId="0" applyFont="1" applyFill="1" applyBorder="1" applyAlignment="1">
      <alignment horizontal="center" vertical="center" wrapText="1"/>
    </xf>
    <xf numFmtId="0" fontId="18" fillId="0" borderId="48" xfId="0" applyFont="1" applyBorder="1" applyAlignment="1">
      <alignment vertical="center"/>
    </xf>
    <xf numFmtId="0" fontId="18" fillId="0" borderId="49" xfId="0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0" fontId="18" fillId="0" borderId="51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27" fillId="2" borderId="47" xfId="0" applyFont="1" applyFill="1" applyBorder="1" applyAlignment="1">
      <alignment horizontal="center" vertical="center"/>
    </xf>
    <xf numFmtId="0" fontId="27" fillId="2" borderId="53" xfId="0" applyFont="1" applyFill="1" applyBorder="1" applyAlignment="1">
      <alignment horizontal="center" vertical="center" wrapText="1"/>
    </xf>
    <xf numFmtId="0" fontId="18" fillId="0" borderId="54" xfId="0" applyFont="1" applyBorder="1" applyAlignment="1">
      <alignment vertical="center"/>
    </xf>
    <xf numFmtId="0" fontId="27" fillId="2" borderId="55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27" fillId="2" borderId="57" xfId="0" applyFont="1" applyFill="1" applyBorder="1" applyAlignment="1">
      <alignment horizontal="center" vertical="center"/>
    </xf>
    <xf numFmtId="0" fontId="18" fillId="0" borderId="58" xfId="0" applyFont="1" applyBorder="1" applyAlignment="1">
      <alignment vertical="center"/>
    </xf>
    <xf numFmtId="0" fontId="27" fillId="2" borderId="59" xfId="0" applyFont="1" applyFill="1" applyBorder="1" applyAlignment="1">
      <alignment horizontal="center" vertical="center"/>
    </xf>
    <xf numFmtId="0" fontId="27" fillId="2" borderId="60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27" fillId="2" borderId="1" xfId="0" applyFont="1" applyFill="1" applyBorder="1" applyAlignment="1">
      <alignment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 vertical="center" wrapText="1"/>
    </xf>
    <xf numFmtId="9" fontId="27" fillId="2" borderId="8" xfId="0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left" vertical="center"/>
    </xf>
    <xf numFmtId="9" fontId="27" fillId="2" borderId="8" xfId="0" applyNumberFormat="1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9" fontId="26" fillId="2" borderId="8" xfId="0" applyNumberFormat="1" applyFont="1" applyFill="1" applyBorder="1" applyAlignment="1">
      <alignment horizontal="center" vertical="center"/>
    </xf>
    <xf numFmtId="0" fontId="18" fillId="0" borderId="0" xfId="0" applyFont="1"/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8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0" fillId="5" borderId="42" xfId="0" applyFont="1" applyFill="1" applyBorder="1"/>
    <xf numFmtId="0" fontId="0" fillId="5" borderId="42" xfId="0" applyFont="1" applyFill="1" applyBorder="1" applyAlignment="1">
      <alignment horizontal="center"/>
    </xf>
    <xf numFmtId="0" fontId="18" fillId="5" borderId="42" xfId="0" applyFont="1" applyFill="1" applyBorder="1" applyAlignment="1">
      <alignment vertical="center" wrapText="1"/>
    </xf>
    <xf numFmtId="0" fontId="0" fillId="0" borderId="42" xfId="0" applyFont="1" applyBorder="1" applyAlignment="1"/>
    <xf numFmtId="0" fontId="19" fillId="5" borderId="42" xfId="0" applyFont="1" applyFill="1" applyBorder="1"/>
    <xf numFmtId="0" fontId="18" fillId="5" borderId="42" xfId="0" applyFont="1" applyFill="1" applyBorder="1"/>
    <xf numFmtId="0" fontId="18" fillId="0" borderId="42" xfId="0" applyFont="1" applyBorder="1"/>
    <xf numFmtId="0" fontId="19" fillId="0" borderId="63" xfId="0" applyFont="1" applyFill="1" applyBorder="1" applyAlignment="1">
      <alignment horizontal="left"/>
    </xf>
    <xf numFmtId="0" fontId="32" fillId="0" borderId="64" xfId="0" applyFont="1" applyFill="1" applyBorder="1" applyAlignment="1">
      <alignment horizontal="center"/>
    </xf>
    <xf numFmtId="0" fontId="19" fillId="0" borderId="65" xfId="0" applyFont="1" applyFill="1" applyBorder="1" applyAlignment="1">
      <alignment horizontal="left"/>
    </xf>
    <xf numFmtId="0" fontId="32" fillId="0" borderId="66" xfId="0" applyFont="1" applyFill="1" applyBorder="1" applyAlignment="1">
      <alignment horizontal="center"/>
    </xf>
    <xf numFmtId="0" fontId="19" fillId="0" borderId="69" xfId="0" applyFont="1" applyFill="1" applyBorder="1"/>
    <xf numFmtId="0" fontId="18" fillId="0" borderId="70" xfId="0" applyFont="1" applyFill="1" applyBorder="1" applyAlignment="1">
      <alignment horizontal="center"/>
    </xf>
    <xf numFmtId="0" fontId="30" fillId="0" borderId="71" xfId="0" applyFont="1" applyFill="1" applyBorder="1"/>
    <xf numFmtId="0" fontId="31" fillId="0" borderId="63" xfId="0" applyFont="1" applyFill="1" applyBorder="1" applyAlignment="1">
      <alignment horizontal="center"/>
    </xf>
    <xf numFmtId="0" fontId="31" fillId="0" borderId="65" xfId="0" applyFont="1" applyFill="1" applyBorder="1" applyAlignment="1">
      <alignment horizontal="center"/>
    </xf>
    <xf numFmtId="2" fontId="18" fillId="0" borderId="70" xfId="0" applyNumberFormat="1" applyFont="1" applyFill="1" applyBorder="1" applyAlignment="1">
      <alignment horizontal="center"/>
    </xf>
    <xf numFmtId="2" fontId="18" fillId="0" borderId="72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31" fillId="13" borderId="65" xfId="0" applyFont="1" applyFill="1" applyBorder="1" applyAlignment="1">
      <alignment horizontal="center"/>
    </xf>
    <xf numFmtId="0" fontId="32" fillId="13" borderId="66" xfId="0" applyFont="1" applyFill="1" applyBorder="1" applyAlignment="1">
      <alignment horizontal="center"/>
    </xf>
    <xf numFmtId="10" fontId="32" fillId="13" borderId="66" xfId="0" applyNumberFormat="1" applyFont="1" applyFill="1" applyBorder="1" applyAlignment="1">
      <alignment horizontal="center"/>
    </xf>
    <xf numFmtId="2" fontId="32" fillId="13" borderId="66" xfId="0" applyNumberFormat="1" applyFont="1" applyFill="1" applyBorder="1" applyAlignment="1">
      <alignment horizontal="center"/>
    </xf>
    <xf numFmtId="0" fontId="31" fillId="13" borderId="75" xfId="0" applyFont="1" applyFill="1" applyBorder="1" applyAlignment="1">
      <alignment horizontal="center"/>
    </xf>
    <xf numFmtId="0" fontId="32" fillId="13" borderId="76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left" vertical="center" wrapText="1"/>
    </xf>
    <xf numFmtId="0" fontId="30" fillId="8" borderId="16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0" fillId="2" borderId="42" xfId="0" applyFont="1" applyFill="1" applyBorder="1"/>
    <xf numFmtId="0" fontId="10" fillId="2" borderId="9" xfId="0" applyFont="1" applyFill="1" applyBorder="1" applyAlignment="1">
      <alignment horizontal="left" vertical="center" wrapText="1"/>
    </xf>
    <xf numFmtId="0" fontId="3" fillId="0" borderId="11" xfId="0" applyFont="1" applyBorder="1"/>
    <xf numFmtId="0" fontId="3" fillId="0" borderId="13" xfId="0" applyFont="1" applyBorder="1"/>
    <xf numFmtId="0" fontId="10" fillId="2" borderId="15" xfId="0" applyFont="1" applyFill="1" applyBorder="1" applyAlignment="1">
      <alignment horizontal="left" vertical="center" wrapText="1"/>
    </xf>
    <xf numFmtId="0" fontId="3" fillId="0" borderId="17" xfId="0" applyFont="1" applyBorder="1"/>
    <xf numFmtId="0" fontId="3" fillId="0" borderId="19" xfId="0" applyFont="1" applyBorder="1"/>
    <xf numFmtId="0" fontId="12" fillId="2" borderId="20" xfId="0" applyFont="1" applyFill="1" applyBorder="1" applyAlignment="1">
      <alignment horizontal="left" vertical="center" wrapText="1"/>
    </xf>
    <xf numFmtId="0" fontId="3" fillId="0" borderId="21" xfId="0" applyFont="1" applyBorder="1"/>
    <xf numFmtId="0" fontId="3" fillId="0" borderId="22" xfId="0" applyFont="1" applyBorder="1"/>
    <xf numFmtId="0" fontId="0" fillId="0" borderId="0" xfId="0" applyFont="1" applyAlignment="1"/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5" fillId="0" borderId="4" xfId="0" applyFont="1" applyBorder="1" applyAlignment="1">
      <alignment horizontal="left" vertical="center" wrapText="1"/>
    </xf>
    <xf numFmtId="0" fontId="3" fillId="0" borderId="5" xfId="0" applyFont="1" applyBorder="1"/>
    <xf numFmtId="0" fontId="5" fillId="0" borderId="4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15" fillId="3" borderId="6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left" vertical="center" wrapText="1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19" fillId="3" borderId="24" xfId="0" applyFont="1" applyFill="1" applyBorder="1" applyAlignment="1">
      <alignment horizontal="left" vertical="center" wrapText="1"/>
    </xf>
    <xf numFmtId="0" fontId="3" fillId="0" borderId="28" xfId="0" applyFont="1" applyBorder="1"/>
    <xf numFmtId="0" fontId="3" fillId="0" borderId="23" xfId="0" applyFont="1" applyBorder="1"/>
    <xf numFmtId="0" fontId="18" fillId="2" borderId="24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3" fillId="0" borderId="29" xfId="0" applyFont="1" applyBorder="1"/>
    <xf numFmtId="0" fontId="19" fillId="2" borderId="6" xfId="0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vertical="center" wrapText="1"/>
    </xf>
    <xf numFmtId="0" fontId="19" fillId="5" borderId="32" xfId="0" applyFont="1" applyFill="1" applyBorder="1" applyAlignment="1">
      <alignment vertical="center" wrapText="1"/>
    </xf>
    <xf numFmtId="0" fontId="3" fillId="0" borderId="33" xfId="0" applyFont="1" applyBorder="1"/>
    <xf numFmtId="0" fontId="3" fillId="0" borderId="34" xfId="0" applyFont="1" applyBorder="1"/>
    <xf numFmtId="0" fontId="19" fillId="5" borderId="32" xfId="0" applyFont="1" applyFill="1" applyBorder="1" applyAlignment="1">
      <alignment horizontal="center" vertical="center" wrapText="1"/>
    </xf>
    <xf numFmtId="0" fontId="30" fillId="7" borderId="2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8" borderId="2" xfId="0" applyFont="1" applyFill="1" applyBorder="1" applyAlignment="1">
      <alignment horizontal="left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46" fontId="18" fillId="2" borderId="20" xfId="0" applyNumberFormat="1" applyFont="1" applyFill="1" applyBorder="1" applyAlignment="1">
      <alignment horizontal="left" vertical="center" wrapText="1"/>
    </xf>
    <xf numFmtId="0" fontId="24" fillId="10" borderId="2" xfId="0" applyFont="1" applyFill="1" applyBorder="1" applyAlignment="1">
      <alignment horizontal="left"/>
    </xf>
    <xf numFmtId="0" fontId="0" fillId="5" borderId="24" xfId="0" applyFont="1" applyFill="1" applyBorder="1" applyAlignment="1">
      <alignment horizontal="center" vertical="top" wrapText="1"/>
    </xf>
    <xf numFmtId="0" fontId="3" fillId="0" borderId="37" xfId="0" applyFont="1" applyBorder="1"/>
    <xf numFmtId="0" fontId="3" fillId="0" borderId="38" xfId="0" applyFont="1" applyBorder="1"/>
    <xf numFmtId="0" fontId="18" fillId="2" borderId="20" xfId="0" applyFont="1" applyFill="1" applyBorder="1" applyAlignment="1">
      <alignment horizontal="left" vertical="center" wrapText="1"/>
    </xf>
    <xf numFmtId="0" fontId="34" fillId="2" borderId="46" xfId="0" applyFont="1" applyFill="1" applyBorder="1" applyAlignment="1">
      <alignment horizontal="left" vertical="center" wrapText="1"/>
    </xf>
    <xf numFmtId="0" fontId="34" fillId="2" borderId="42" xfId="0" applyFont="1" applyFill="1" applyBorder="1" applyAlignment="1">
      <alignment horizontal="left" vertical="center" wrapText="1"/>
    </xf>
    <xf numFmtId="0" fontId="34" fillId="2" borderId="46" xfId="0" applyFont="1" applyFill="1" applyBorder="1" applyAlignment="1">
      <alignment horizontal="left"/>
    </xf>
    <xf numFmtId="0" fontId="34" fillId="2" borderId="42" xfId="0" applyFont="1" applyFill="1" applyBorder="1" applyAlignment="1">
      <alignment horizontal="left"/>
    </xf>
    <xf numFmtId="0" fontId="34" fillId="14" borderId="77" xfId="0" applyFont="1" applyFill="1" applyBorder="1" applyAlignment="1">
      <alignment horizontal="center" wrapText="1"/>
    </xf>
    <xf numFmtId="0" fontId="34" fillId="14" borderId="78" xfId="0" applyFont="1" applyFill="1" applyBorder="1" applyAlignment="1">
      <alignment horizontal="center" wrapText="1"/>
    </xf>
    <xf numFmtId="0" fontId="34" fillId="14" borderId="79" xfId="0" applyFont="1" applyFill="1" applyBorder="1" applyAlignment="1">
      <alignment horizontal="center" wrapText="1"/>
    </xf>
    <xf numFmtId="0" fontId="33" fillId="5" borderId="73" xfId="0" applyFont="1" applyFill="1" applyBorder="1" applyAlignment="1">
      <alignment horizontal="center"/>
    </xf>
    <xf numFmtId="0" fontId="3" fillId="0" borderId="74" xfId="0" applyFont="1" applyBorder="1"/>
    <xf numFmtId="0" fontId="31" fillId="12" borderId="67" xfId="0" applyFont="1" applyFill="1" applyBorder="1" applyAlignment="1">
      <alignment horizontal="center"/>
    </xf>
    <xf numFmtId="0" fontId="32" fillId="0" borderId="68" xfId="0" applyFont="1" applyBorder="1"/>
    <xf numFmtId="0" fontId="33" fillId="5" borderId="46" xfId="0" applyFont="1" applyFill="1" applyBorder="1" applyAlignment="1">
      <alignment horizontal="center"/>
    </xf>
    <xf numFmtId="0" fontId="3" fillId="0" borderId="43" xfId="0" applyFont="1" applyBorder="1"/>
    <xf numFmtId="0" fontId="33" fillId="11" borderId="73" xfId="0" applyFont="1" applyFill="1" applyBorder="1" applyAlignment="1">
      <alignment horizontal="center" wrapText="1"/>
    </xf>
    <xf numFmtId="0" fontId="19" fillId="12" borderId="67" xfId="0" applyFont="1" applyFill="1" applyBorder="1" applyAlignment="1">
      <alignment horizontal="center"/>
    </xf>
    <xf numFmtId="0" fontId="3" fillId="0" borderId="68" xfId="0" applyFont="1" applyBorder="1"/>
    <xf numFmtId="0" fontId="33" fillId="11" borderId="61" xfId="0" applyFont="1" applyFill="1" applyBorder="1" applyAlignment="1">
      <alignment horizontal="center" wrapText="1"/>
    </xf>
    <xf numFmtId="0" fontId="33" fillId="11" borderId="62" xfId="0" applyFont="1" applyFill="1" applyBorder="1" applyAlignment="1">
      <alignment horizontal="center" wrapText="1"/>
    </xf>
    <xf numFmtId="0" fontId="23" fillId="11" borderId="61" xfId="0" applyFont="1" applyFill="1" applyBorder="1" applyAlignment="1">
      <alignment horizontal="center"/>
    </xf>
    <xf numFmtId="0" fontId="3" fillId="0" borderId="6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/>
  </sheetViews>
  <sheetFormatPr defaultColWidth="14.42578125" defaultRowHeight="15" customHeight="1"/>
  <cols>
    <col min="1" max="1" width="7.5703125" customWidth="1"/>
    <col min="2" max="2" width="32" customWidth="1"/>
    <col min="3" max="3" width="132" customWidth="1"/>
    <col min="4" max="4" width="18.140625" customWidth="1"/>
    <col min="5" max="6" width="124" customWidth="1"/>
    <col min="7" max="25" width="8" customWidth="1"/>
  </cols>
  <sheetData>
    <row r="1" spans="1:25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54" customHeight="1">
      <c r="A2" s="1"/>
      <c r="B2" s="202" t="s">
        <v>0</v>
      </c>
      <c r="C2" s="20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7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3" customHeight="1">
      <c r="A4" s="1"/>
      <c r="B4" s="2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15.5" customHeight="1">
      <c r="A5" s="1"/>
      <c r="B5" s="204" t="s">
        <v>2</v>
      </c>
      <c r="C5" s="205"/>
      <c r="D5" s="1"/>
      <c r="E5" s="1" t="s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5.25" customHeight="1">
      <c r="A6" s="1"/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3" customHeight="1">
      <c r="A7" s="1"/>
      <c r="B7" s="2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07.25" customHeight="1">
      <c r="A8" s="1"/>
      <c r="B8" s="204" t="s">
        <v>5</v>
      </c>
      <c r="C8" s="20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52.5" customHeight="1">
      <c r="A9" s="1"/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3" customHeight="1">
      <c r="A10" s="1"/>
      <c r="B10" s="2" t="s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4.5" customHeight="1">
      <c r="A11" s="1"/>
      <c r="B11" s="206" t="s">
        <v>7</v>
      </c>
      <c r="C11" s="20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7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7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7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7.25" customHeight="1">
      <c r="A15" s="1"/>
      <c r="B15" s="1" t="s">
        <v>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7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7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0" customHeight="1">
      <c r="A19" s="1"/>
      <c r="B19" s="207" t="s">
        <v>9</v>
      </c>
      <c r="C19" s="20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7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7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3.75" customHeight="1">
      <c r="A22" s="1"/>
      <c r="B22" s="5" t="s">
        <v>10</v>
      </c>
      <c r="C22" s="6" t="s">
        <v>11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0" customHeight="1">
      <c r="A23" s="1"/>
      <c r="B23" s="192" t="s">
        <v>12</v>
      </c>
      <c r="C23" s="7" t="s">
        <v>13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0" customHeight="1">
      <c r="A24" s="1"/>
      <c r="B24" s="193"/>
      <c r="C24" s="8" t="s">
        <v>14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4" customHeight="1">
      <c r="A25" s="1"/>
      <c r="B25" s="193"/>
      <c r="C25" s="8" t="s">
        <v>15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50.25" customHeight="1">
      <c r="A26" s="1"/>
      <c r="B26" s="193"/>
      <c r="C26" s="8" t="s">
        <v>16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58.5" customHeight="1">
      <c r="A27" s="1"/>
      <c r="B27" s="194"/>
      <c r="C27" s="9" t="s">
        <v>17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0" customHeight="1">
      <c r="A28" s="1"/>
      <c r="B28" s="5" t="s">
        <v>18</v>
      </c>
      <c r="C28" s="10" t="s">
        <v>19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7.75" customHeight="1">
      <c r="A29" s="1"/>
      <c r="B29" s="195" t="s">
        <v>20</v>
      </c>
      <c r="C29" s="11" t="s">
        <v>21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47.25" customHeight="1">
      <c r="A30" s="1"/>
      <c r="B30" s="196"/>
      <c r="C30" s="12" t="s">
        <v>22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9.25" customHeight="1">
      <c r="A31" s="1"/>
      <c r="B31" s="196"/>
      <c r="C31" s="12" t="s">
        <v>23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41.25" customHeight="1">
      <c r="A32" s="1"/>
      <c r="B32" s="196"/>
      <c r="C32" s="12" t="s">
        <v>24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5.25" customHeight="1">
      <c r="A33" s="1"/>
      <c r="B33" s="197"/>
      <c r="C33" s="13" t="s">
        <v>25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7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7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7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7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7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7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7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7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7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7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7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7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7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7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7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7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7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7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7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7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7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7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7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7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7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7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7.25" customHeight="1">
      <c r="A74" s="1"/>
      <c r="B74" s="198"/>
      <c r="C74" s="19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7.25" customHeight="1">
      <c r="A75" s="1"/>
      <c r="B75" s="200"/>
      <c r="C75" s="20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30.75" customHeight="1">
      <c r="A76" s="1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7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7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7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7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7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7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7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7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7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7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7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7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7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7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7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7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7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7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7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7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7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7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7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7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7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7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7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7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7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7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7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7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7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7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7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7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7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7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7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7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7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7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7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7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7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7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7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7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7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7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7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7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7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7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7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7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7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7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7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7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7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7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7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7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7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7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7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7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7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7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7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7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7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7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7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7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7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7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7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7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7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7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7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7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7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7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7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7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7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7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7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7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7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7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7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7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7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7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7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7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7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7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7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7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7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7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7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7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7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7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7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7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7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7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7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7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7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7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7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7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7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7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7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7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7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/>
    <row r="235" spans="1:25" ht="15.75" customHeight="1"/>
    <row r="236" spans="1:25" ht="15.75" customHeight="1"/>
    <row r="237" spans="1:25" ht="15.75" customHeight="1"/>
    <row r="238" spans="1:25" ht="15.75" customHeight="1"/>
    <row r="239" spans="1:25" ht="15.75" customHeight="1"/>
    <row r="240" spans="1:2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23:B27"/>
    <mergeCell ref="B29:B33"/>
    <mergeCell ref="B74:C75"/>
    <mergeCell ref="B2:C2"/>
    <mergeCell ref="B5:C5"/>
    <mergeCell ref="B8:C8"/>
    <mergeCell ref="B11:C11"/>
    <mergeCell ref="B19:C1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7" workbookViewId="0"/>
  </sheetViews>
  <sheetFormatPr defaultColWidth="14.42578125" defaultRowHeight="15" customHeight="1"/>
  <cols>
    <col min="1" max="1" width="8.85546875" customWidth="1"/>
    <col min="2" max="2" width="60" customWidth="1"/>
    <col min="3" max="3" width="91.28515625" customWidth="1"/>
    <col min="4" max="5" width="15.5703125" customWidth="1"/>
    <col min="6" max="6" width="8.85546875" customWidth="1"/>
    <col min="7" max="23" width="8" customWidth="1"/>
  </cols>
  <sheetData>
    <row r="1" spans="1:26" ht="18.75" customHeight="1">
      <c r="A1" s="15"/>
      <c r="B1" s="15"/>
      <c r="C1" s="15"/>
      <c r="D1" s="15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8.75" customHeight="1">
      <c r="A2" s="15"/>
      <c r="B2" s="209" t="s">
        <v>26</v>
      </c>
      <c r="C2" s="208"/>
      <c r="D2" s="15"/>
      <c r="E2" s="1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8.75" customHeight="1">
      <c r="A3" s="15"/>
      <c r="B3" s="15"/>
      <c r="C3" s="15"/>
      <c r="D3" s="15"/>
      <c r="E3" s="16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8.75" customHeight="1">
      <c r="A4" s="15"/>
      <c r="B4" s="15" t="s">
        <v>27</v>
      </c>
      <c r="C4" s="17" t="s">
        <v>28</v>
      </c>
      <c r="D4" s="15"/>
      <c r="E4" s="16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8.75" customHeight="1">
      <c r="A5" s="15"/>
      <c r="B5" s="15" t="s">
        <v>29</v>
      </c>
      <c r="C5" s="17" t="s">
        <v>30</v>
      </c>
      <c r="D5" s="15"/>
      <c r="E5" s="1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8.75" customHeight="1">
      <c r="A6" s="15"/>
      <c r="B6" s="15" t="s">
        <v>31</v>
      </c>
      <c r="C6" s="17" t="s">
        <v>32</v>
      </c>
      <c r="D6" s="15"/>
      <c r="E6" s="1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8.75" customHeight="1">
      <c r="A7" s="15"/>
      <c r="B7" s="15" t="s">
        <v>33</v>
      </c>
      <c r="C7" s="17" t="s">
        <v>34</v>
      </c>
      <c r="D7" s="15"/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8.75" customHeight="1">
      <c r="A8" s="15"/>
      <c r="B8" s="15" t="s">
        <v>35</v>
      </c>
      <c r="C8" s="17" t="s">
        <v>36</v>
      </c>
      <c r="D8" s="15"/>
      <c r="E8" s="1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8.75" customHeight="1">
      <c r="A9" s="15"/>
      <c r="B9" s="15"/>
      <c r="C9" s="15"/>
      <c r="D9" s="15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8.75" customHeight="1">
      <c r="A10" s="15"/>
      <c r="B10" s="15"/>
      <c r="C10" s="15"/>
      <c r="D10" s="15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8.75" customHeight="1">
      <c r="A11" s="15"/>
      <c r="B11" s="15"/>
      <c r="C11" s="15"/>
      <c r="D11" s="15"/>
      <c r="E11" s="1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8.75" customHeight="1">
      <c r="A12" s="15"/>
      <c r="B12" s="15" t="s">
        <v>37</v>
      </c>
      <c r="C12" s="15"/>
      <c r="D12" s="15"/>
      <c r="E12" s="1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8.75" customHeight="1">
      <c r="A13" s="15"/>
      <c r="B13" s="18" t="s">
        <v>38</v>
      </c>
      <c r="C13" s="18" t="s">
        <v>39</v>
      </c>
      <c r="D13" s="15"/>
      <c r="E13" s="16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34.5" customHeight="1">
      <c r="A14" s="15"/>
      <c r="B14" s="19" t="s">
        <v>40</v>
      </c>
      <c r="C14" s="19" t="s">
        <v>41</v>
      </c>
      <c r="D14" s="15"/>
      <c r="E14" s="16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47.25">
      <c r="A15" s="15"/>
      <c r="B15" s="19" t="s">
        <v>42</v>
      </c>
      <c r="C15" s="19" t="s">
        <v>43</v>
      </c>
      <c r="D15" s="15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39" customHeight="1">
      <c r="A16" s="15"/>
      <c r="B16" s="15"/>
      <c r="C16" s="15"/>
      <c r="D16" s="15"/>
      <c r="E16" s="16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8.75" customHeight="1">
      <c r="A17" s="15"/>
      <c r="B17" s="209" t="s">
        <v>44</v>
      </c>
      <c r="C17" s="208"/>
      <c r="D17" s="15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8.75" customHeight="1">
      <c r="A18" s="20"/>
      <c r="B18" s="21"/>
      <c r="C18" s="20"/>
      <c r="D18" s="20"/>
      <c r="E18" s="2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15"/>
      <c r="Y18" s="15"/>
      <c r="Z18" s="15"/>
    </row>
    <row r="19" spans="1:26" ht="18.75" customHeight="1">
      <c r="A19" s="15"/>
      <c r="B19" s="210" t="s">
        <v>45</v>
      </c>
      <c r="C19" s="211"/>
      <c r="D19" s="15"/>
      <c r="E19" s="16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46.5" customHeight="1">
      <c r="A20" s="15"/>
      <c r="B20" s="212"/>
      <c r="C20" s="213"/>
      <c r="D20" s="15"/>
      <c r="E20" s="16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8.75" customHeight="1">
      <c r="A21" s="20"/>
      <c r="B21" s="21"/>
      <c r="C21" s="20"/>
      <c r="D21" s="20"/>
      <c r="E21" s="2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15"/>
      <c r="Y21" s="15"/>
      <c r="Z21" s="15"/>
    </row>
    <row r="22" spans="1:26" ht="35.25" customHeight="1">
      <c r="A22" s="15"/>
      <c r="B22" s="23" t="s">
        <v>46</v>
      </c>
      <c r="C22" s="23" t="s">
        <v>47</v>
      </c>
      <c r="D22" s="24"/>
      <c r="E22" s="25"/>
      <c r="F22" s="2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37.5" customHeight="1">
      <c r="A23" s="15"/>
      <c r="B23" s="26" t="s">
        <v>48</v>
      </c>
      <c r="C23" s="27" t="s">
        <v>49</v>
      </c>
      <c r="D23" s="24"/>
      <c r="E23" s="25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39.75" customHeight="1">
      <c r="A24" s="15"/>
      <c r="B24" s="26" t="s">
        <v>50</v>
      </c>
      <c r="C24" s="28" t="s">
        <v>51</v>
      </c>
      <c r="D24" s="24"/>
      <c r="E24" s="24"/>
      <c r="F24" s="2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34.5" customHeight="1">
      <c r="A25" s="15"/>
      <c r="B25" s="26" t="s">
        <v>52</v>
      </c>
      <c r="C25" s="28" t="s">
        <v>53</v>
      </c>
      <c r="D25" s="24"/>
      <c r="E25" s="25"/>
      <c r="F25" s="2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30.75" customHeight="1">
      <c r="A26" s="15"/>
      <c r="B26" s="26" t="s">
        <v>54</v>
      </c>
      <c r="C26" s="29" t="s">
        <v>55</v>
      </c>
      <c r="D26" s="30"/>
      <c r="E26" s="24"/>
      <c r="F26" s="2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30.75" customHeight="1">
      <c r="A27" s="15"/>
      <c r="B27" s="26" t="s">
        <v>56</v>
      </c>
      <c r="C27" s="28" t="s">
        <v>57</v>
      </c>
      <c r="D27" s="24"/>
      <c r="E27" s="25"/>
      <c r="F27" s="2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8.75" customHeight="1">
      <c r="A28" s="15"/>
      <c r="B28" s="26" t="s">
        <v>58</v>
      </c>
      <c r="C28" s="29" t="s">
        <v>59</v>
      </c>
      <c r="D28" s="24"/>
      <c r="E28" s="31"/>
      <c r="F28" s="2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8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8.75" customHeight="1">
      <c r="A30" s="15"/>
      <c r="B30" s="15"/>
      <c r="C30" s="15"/>
      <c r="D30" s="15"/>
      <c r="E30" s="16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39" customHeight="1">
      <c r="A31" s="15"/>
      <c r="B31" s="15"/>
      <c r="C31" s="15"/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8.75" customHeight="1">
      <c r="A32" s="15"/>
      <c r="B32" s="15"/>
      <c r="C32" s="15"/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8.75" customHeight="1">
      <c r="A33" s="15"/>
      <c r="B33" s="15"/>
      <c r="C33" s="15"/>
      <c r="D33" s="15"/>
      <c r="E33" s="1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8.75" customHeight="1">
      <c r="A34" s="15"/>
      <c r="B34" s="15"/>
      <c r="C34" s="15"/>
      <c r="D34" s="15"/>
      <c r="E34" s="16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8.75" customHeight="1">
      <c r="A35" s="15"/>
      <c r="B35" s="15"/>
      <c r="C35" s="15"/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8.75" customHeight="1">
      <c r="A36" s="15"/>
      <c r="B36" s="15"/>
      <c r="C36" s="15"/>
      <c r="D36" s="15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8.75" customHeight="1">
      <c r="A37" s="15"/>
      <c r="B37" s="15"/>
      <c r="C37" s="15"/>
      <c r="D37" s="15"/>
      <c r="E37" s="16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8.75" customHeight="1">
      <c r="A38" s="15"/>
      <c r="B38" s="15"/>
      <c r="C38" s="15"/>
      <c r="D38" s="15"/>
      <c r="E38" s="16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8.75" customHeight="1">
      <c r="A39" s="15"/>
      <c r="B39" s="15"/>
      <c r="C39" s="15"/>
      <c r="D39" s="15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8.75" customHeight="1">
      <c r="A40" s="15"/>
      <c r="B40" s="15"/>
      <c r="C40" s="15"/>
      <c r="D40" s="15"/>
      <c r="E40" s="1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8.75" customHeight="1">
      <c r="A41" s="15"/>
      <c r="B41" s="15"/>
      <c r="C41" s="15"/>
      <c r="D41" s="15"/>
      <c r="E41" s="1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8.75" customHeight="1">
      <c r="A42" s="15"/>
      <c r="B42" s="15"/>
      <c r="C42" s="15"/>
      <c r="D42" s="15"/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8.75" customHeight="1">
      <c r="A43" s="15"/>
      <c r="B43" s="15"/>
      <c r="C43" s="15"/>
      <c r="D43" s="15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8.75" customHeight="1">
      <c r="A44" s="15"/>
      <c r="B44" s="15"/>
      <c r="C44" s="15"/>
      <c r="D44" s="15"/>
      <c r="E44" s="1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8.75" customHeight="1">
      <c r="A45" s="15"/>
      <c r="B45" s="15"/>
      <c r="C45" s="15"/>
      <c r="D45" s="15"/>
      <c r="E45" s="1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8.75" customHeight="1">
      <c r="A46" s="15"/>
      <c r="B46" s="15"/>
      <c r="C46" s="15"/>
      <c r="D46" s="15"/>
      <c r="E46" s="1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8.75" customHeight="1">
      <c r="A47" s="15"/>
      <c r="B47" s="15"/>
      <c r="C47" s="15"/>
      <c r="D47" s="15"/>
      <c r="E47" s="16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8.75" customHeight="1">
      <c r="A48" s="15"/>
      <c r="B48" s="15"/>
      <c r="C48" s="15"/>
      <c r="D48" s="15"/>
      <c r="E48" s="16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8.75" customHeight="1">
      <c r="A49" s="15"/>
      <c r="B49" s="15"/>
      <c r="C49" s="15"/>
      <c r="D49" s="15"/>
      <c r="E49" s="16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8.75" customHeight="1">
      <c r="A50" s="15"/>
      <c r="B50" s="15"/>
      <c r="C50" s="15"/>
      <c r="D50" s="15"/>
      <c r="E50" s="16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8.75" customHeight="1">
      <c r="A51" s="15"/>
      <c r="B51" s="15"/>
      <c r="C51" s="15"/>
      <c r="D51" s="15"/>
      <c r="E51" s="16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8.75" customHeight="1">
      <c r="A52" s="15"/>
      <c r="B52" s="15"/>
      <c r="C52" s="15"/>
      <c r="D52" s="15"/>
      <c r="E52" s="1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8.75" customHeight="1">
      <c r="A53" s="15"/>
      <c r="B53" s="15"/>
      <c r="C53" s="15"/>
      <c r="D53" s="15"/>
      <c r="E53" s="16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8.75" customHeight="1">
      <c r="A54" s="15"/>
      <c r="B54" s="15"/>
      <c r="C54" s="15"/>
      <c r="D54" s="15"/>
      <c r="E54" s="16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8.75" customHeight="1">
      <c r="A55" s="15"/>
      <c r="B55" s="15"/>
      <c r="C55" s="15"/>
      <c r="D55" s="15"/>
      <c r="E55" s="16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8.75" customHeight="1">
      <c r="A56" s="15"/>
      <c r="B56" s="15"/>
      <c r="C56" s="15"/>
      <c r="D56" s="15"/>
      <c r="E56" s="16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8.75" customHeight="1">
      <c r="A57" s="15"/>
      <c r="B57" s="15"/>
      <c r="C57" s="15"/>
      <c r="D57" s="15"/>
      <c r="E57" s="16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8.75" customHeight="1">
      <c r="A58" s="15"/>
      <c r="B58" s="15"/>
      <c r="C58" s="15"/>
      <c r="D58" s="15"/>
      <c r="E58" s="16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8.75" customHeight="1">
      <c r="A59" s="15"/>
      <c r="B59" s="15"/>
      <c r="C59" s="15"/>
      <c r="D59" s="15"/>
      <c r="E59" s="16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8.75" customHeight="1">
      <c r="A60" s="15"/>
      <c r="B60" s="15"/>
      <c r="C60" s="15"/>
      <c r="D60" s="15"/>
      <c r="E60" s="16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8.75" customHeight="1">
      <c r="A61" s="15"/>
      <c r="B61" s="15"/>
      <c r="C61" s="15"/>
      <c r="D61" s="15"/>
      <c r="E61" s="16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8.75" customHeight="1">
      <c r="A62" s="15"/>
      <c r="B62" s="15"/>
      <c r="C62" s="15"/>
      <c r="D62" s="15"/>
      <c r="E62" s="16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8.75" customHeight="1">
      <c r="A63" s="15"/>
      <c r="B63" s="15"/>
      <c r="C63" s="15"/>
      <c r="D63" s="15"/>
      <c r="E63" s="16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8.75" customHeight="1">
      <c r="A64" s="15"/>
      <c r="B64" s="15"/>
      <c r="C64" s="15"/>
      <c r="D64" s="15"/>
      <c r="E64" s="16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8.75" customHeight="1">
      <c r="A65" s="15"/>
      <c r="B65" s="15"/>
      <c r="C65" s="15"/>
      <c r="D65" s="15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8.75" customHeight="1">
      <c r="A66" s="15"/>
      <c r="B66" s="15"/>
      <c r="C66" s="15"/>
      <c r="D66" s="15"/>
      <c r="E66" s="16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8.75" customHeight="1">
      <c r="A67" s="15"/>
      <c r="B67" s="15"/>
      <c r="C67" s="15"/>
      <c r="D67" s="15"/>
      <c r="E67" s="16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8.75" customHeight="1">
      <c r="A68" s="15"/>
      <c r="B68" s="15"/>
      <c r="C68" s="15"/>
      <c r="D68" s="15"/>
      <c r="E68" s="16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8.75" customHeight="1">
      <c r="A69" s="15"/>
      <c r="B69" s="15"/>
      <c r="C69" s="15"/>
      <c r="D69" s="15"/>
      <c r="E69" s="16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8.75" customHeight="1">
      <c r="A70" s="15"/>
      <c r="B70" s="15"/>
      <c r="C70" s="15"/>
      <c r="D70" s="15"/>
      <c r="E70" s="16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8.75" customHeight="1">
      <c r="A71" s="15"/>
      <c r="B71" s="15"/>
      <c r="C71" s="15"/>
      <c r="D71" s="15"/>
      <c r="E71" s="16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8.75" customHeight="1">
      <c r="A72" s="15"/>
      <c r="B72" s="15"/>
      <c r="C72" s="15"/>
      <c r="D72" s="15"/>
      <c r="E72" s="16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8.75" customHeight="1">
      <c r="A73" s="15"/>
      <c r="B73" s="15"/>
      <c r="C73" s="15"/>
      <c r="D73" s="15"/>
      <c r="E73" s="16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8.75" customHeight="1">
      <c r="A74" s="15"/>
      <c r="B74" s="15"/>
      <c r="C74" s="15"/>
      <c r="D74" s="15"/>
      <c r="E74" s="16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8.75" customHeight="1">
      <c r="A75" s="15"/>
      <c r="B75" s="15"/>
      <c r="C75" s="15"/>
      <c r="D75" s="15"/>
      <c r="E75" s="16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8.75" customHeight="1">
      <c r="A76" s="15"/>
      <c r="B76" s="15"/>
      <c r="C76" s="15"/>
      <c r="D76" s="15"/>
      <c r="E76" s="16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8.75" customHeight="1">
      <c r="A77" s="15"/>
      <c r="B77" s="15"/>
      <c r="C77" s="15"/>
      <c r="D77" s="15"/>
      <c r="E77" s="16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8.75" customHeight="1">
      <c r="A78" s="15"/>
      <c r="B78" s="15"/>
      <c r="C78" s="15"/>
      <c r="D78" s="15"/>
      <c r="E78" s="16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8.75" customHeight="1">
      <c r="A79" s="15"/>
      <c r="B79" s="15"/>
      <c r="C79" s="15"/>
      <c r="D79" s="15"/>
      <c r="E79" s="16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8.75" customHeight="1">
      <c r="A80" s="15"/>
      <c r="B80" s="15"/>
      <c r="C80" s="15"/>
      <c r="D80" s="15"/>
      <c r="E80" s="16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8.75" customHeight="1">
      <c r="A81" s="15"/>
      <c r="B81" s="15"/>
      <c r="C81" s="15"/>
      <c r="D81" s="15"/>
      <c r="E81" s="16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8.75" customHeight="1">
      <c r="A82" s="15"/>
      <c r="B82" s="15"/>
      <c r="C82" s="15"/>
      <c r="D82" s="15"/>
      <c r="E82" s="16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8.75" customHeight="1">
      <c r="A83" s="15"/>
      <c r="B83" s="15"/>
      <c r="C83" s="15"/>
      <c r="D83" s="15"/>
      <c r="E83" s="16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8.75" customHeight="1">
      <c r="A84" s="15"/>
      <c r="B84" s="15"/>
      <c r="C84" s="15"/>
      <c r="D84" s="15"/>
      <c r="E84" s="16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8.75" customHeight="1">
      <c r="A85" s="15"/>
      <c r="B85" s="15"/>
      <c r="C85" s="15"/>
      <c r="D85" s="15"/>
      <c r="E85" s="16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8.75" customHeight="1">
      <c r="A86" s="15"/>
      <c r="B86" s="15"/>
      <c r="C86" s="15"/>
      <c r="D86" s="15"/>
      <c r="E86" s="16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8.75" customHeight="1">
      <c r="A87" s="15"/>
      <c r="B87" s="15"/>
      <c r="C87" s="15"/>
      <c r="D87" s="15"/>
      <c r="E87" s="16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8.75" customHeight="1">
      <c r="A88" s="15"/>
      <c r="B88" s="15"/>
      <c r="C88" s="15"/>
      <c r="D88" s="15"/>
      <c r="E88" s="16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8.75" customHeight="1">
      <c r="A89" s="15"/>
      <c r="B89" s="15"/>
      <c r="C89" s="15"/>
      <c r="D89" s="15"/>
      <c r="E89" s="16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8.75" customHeight="1">
      <c r="A90" s="15"/>
      <c r="B90" s="15"/>
      <c r="C90" s="15"/>
      <c r="D90" s="15"/>
      <c r="E90" s="16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8.75" customHeight="1">
      <c r="A91" s="15"/>
      <c r="B91" s="15"/>
      <c r="C91" s="15"/>
      <c r="D91" s="15"/>
      <c r="E91" s="16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8.75" customHeight="1">
      <c r="A92" s="15"/>
      <c r="B92" s="15"/>
      <c r="C92" s="15"/>
      <c r="D92" s="15"/>
      <c r="E92" s="16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8.75" customHeight="1">
      <c r="A93" s="15"/>
      <c r="B93" s="15"/>
      <c r="C93" s="15"/>
      <c r="D93" s="15"/>
      <c r="E93" s="16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8.75" customHeight="1">
      <c r="A94" s="15"/>
      <c r="B94" s="15"/>
      <c r="C94" s="15"/>
      <c r="D94" s="15"/>
      <c r="E94" s="16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8.75" customHeight="1">
      <c r="A95" s="15"/>
      <c r="B95" s="15"/>
      <c r="C95" s="15"/>
      <c r="D95" s="15"/>
      <c r="E95" s="16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8.75" customHeight="1">
      <c r="A96" s="15"/>
      <c r="B96" s="15"/>
      <c r="C96" s="15"/>
      <c r="D96" s="15"/>
      <c r="E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8.75" customHeight="1">
      <c r="A97" s="15"/>
      <c r="B97" s="15"/>
      <c r="C97" s="15"/>
      <c r="D97" s="15"/>
      <c r="E97" s="16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8.75" customHeight="1">
      <c r="A98" s="15"/>
      <c r="B98" s="15"/>
      <c r="C98" s="15"/>
      <c r="D98" s="15"/>
      <c r="E98" s="16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8.75" customHeight="1">
      <c r="A99" s="15"/>
      <c r="B99" s="15"/>
      <c r="C99" s="15"/>
      <c r="D99" s="15"/>
      <c r="E99" s="16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8.75" customHeight="1">
      <c r="A100" s="15"/>
      <c r="B100" s="15"/>
      <c r="C100" s="15"/>
      <c r="D100" s="15"/>
      <c r="E100" s="16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8.75" customHeight="1">
      <c r="A101" s="15"/>
      <c r="B101" s="15"/>
      <c r="C101" s="15"/>
      <c r="D101" s="15"/>
      <c r="E101" s="16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8.75" customHeight="1">
      <c r="A102" s="15"/>
      <c r="B102" s="15"/>
      <c r="C102" s="15"/>
      <c r="D102" s="15"/>
      <c r="E102" s="16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8.75" customHeight="1">
      <c r="A103" s="15"/>
      <c r="B103" s="15"/>
      <c r="C103" s="15"/>
      <c r="D103" s="15"/>
      <c r="E103" s="16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8.75" customHeight="1">
      <c r="A104" s="15"/>
      <c r="B104" s="15"/>
      <c r="C104" s="15"/>
      <c r="D104" s="15"/>
      <c r="E104" s="16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8.75" customHeight="1">
      <c r="A105" s="15"/>
      <c r="B105" s="15"/>
      <c r="C105" s="15"/>
      <c r="D105" s="15"/>
      <c r="E105" s="16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8.75" customHeight="1">
      <c r="A106" s="15"/>
      <c r="B106" s="15"/>
      <c r="C106" s="15"/>
      <c r="D106" s="15"/>
      <c r="E106" s="16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8.75" customHeight="1">
      <c r="A107" s="15"/>
      <c r="B107" s="15"/>
      <c r="C107" s="15"/>
      <c r="D107" s="15"/>
      <c r="E107" s="16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8.75" customHeight="1">
      <c r="A108" s="15"/>
      <c r="B108" s="15"/>
      <c r="C108" s="15"/>
      <c r="D108" s="15"/>
      <c r="E108" s="16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8.75" customHeight="1">
      <c r="A109" s="15"/>
      <c r="B109" s="15"/>
      <c r="C109" s="15"/>
      <c r="D109" s="15"/>
      <c r="E109" s="16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8.75" customHeight="1">
      <c r="A110" s="15"/>
      <c r="B110" s="15"/>
      <c r="C110" s="15"/>
      <c r="D110" s="15"/>
      <c r="E110" s="16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8.75" customHeight="1">
      <c r="A111" s="15"/>
      <c r="B111" s="15"/>
      <c r="C111" s="15"/>
      <c r="D111" s="15"/>
      <c r="E111" s="16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8.75" customHeight="1">
      <c r="A112" s="15"/>
      <c r="B112" s="15"/>
      <c r="C112" s="15"/>
      <c r="D112" s="15"/>
      <c r="E112" s="16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8.75" customHeight="1">
      <c r="A113" s="15"/>
      <c r="B113" s="15"/>
      <c r="C113" s="15"/>
      <c r="D113" s="15"/>
      <c r="E113" s="16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8.75" customHeight="1">
      <c r="A114" s="15"/>
      <c r="B114" s="15"/>
      <c r="C114" s="15"/>
      <c r="D114" s="15"/>
      <c r="E114" s="16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8.75" customHeight="1">
      <c r="A115" s="15"/>
      <c r="B115" s="15"/>
      <c r="C115" s="15"/>
      <c r="D115" s="15"/>
      <c r="E115" s="16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8.75" customHeight="1">
      <c r="A116" s="15"/>
      <c r="B116" s="15"/>
      <c r="C116" s="15"/>
      <c r="D116" s="15"/>
      <c r="E116" s="16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8.75" customHeight="1">
      <c r="A117" s="15"/>
      <c r="B117" s="15"/>
      <c r="C117" s="15"/>
      <c r="D117" s="15"/>
      <c r="E117" s="16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8.75" customHeight="1">
      <c r="A118" s="15"/>
      <c r="B118" s="15"/>
      <c r="C118" s="15"/>
      <c r="D118" s="15"/>
      <c r="E118" s="16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8.75" customHeight="1">
      <c r="A119" s="15"/>
      <c r="B119" s="15"/>
      <c r="C119" s="15"/>
      <c r="D119" s="15"/>
      <c r="E119" s="16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8.75" customHeight="1">
      <c r="A120" s="15"/>
      <c r="B120" s="15"/>
      <c r="C120" s="15"/>
      <c r="D120" s="15"/>
      <c r="E120" s="16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8.75" customHeight="1">
      <c r="A121" s="15"/>
      <c r="B121" s="15"/>
      <c r="C121" s="15"/>
      <c r="D121" s="15"/>
      <c r="E121" s="16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8.75" customHeight="1">
      <c r="A122" s="15"/>
      <c r="B122" s="15"/>
      <c r="C122" s="15"/>
      <c r="D122" s="15"/>
      <c r="E122" s="16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8.75" customHeight="1">
      <c r="A123" s="15"/>
      <c r="B123" s="15"/>
      <c r="C123" s="15"/>
      <c r="D123" s="15"/>
      <c r="E123" s="16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8.75" customHeight="1">
      <c r="A124" s="15"/>
      <c r="B124" s="15"/>
      <c r="C124" s="15"/>
      <c r="D124" s="15"/>
      <c r="E124" s="16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8.75" customHeight="1">
      <c r="A125" s="15"/>
      <c r="B125" s="15"/>
      <c r="C125" s="15"/>
      <c r="D125" s="15"/>
      <c r="E125" s="16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8.75" customHeight="1">
      <c r="A126" s="15"/>
      <c r="B126" s="15"/>
      <c r="C126" s="15"/>
      <c r="D126" s="15"/>
      <c r="E126" s="16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8.75" customHeight="1">
      <c r="A127" s="15"/>
      <c r="B127" s="15"/>
      <c r="C127" s="15"/>
      <c r="D127" s="15"/>
      <c r="E127" s="16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8.75" customHeight="1">
      <c r="A128" s="15"/>
      <c r="B128" s="15"/>
      <c r="C128" s="15"/>
      <c r="D128" s="15"/>
      <c r="E128" s="16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8.75" customHeight="1">
      <c r="A129" s="15"/>
      <c r="B129" s="15"/>
      <c r="C129" s="15"/>
      <c r="D129" s="15"/>
      <c r="E129" s="16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8.75" customHeight="1">
      <c r="A130" s="15"/>
      <c r="B130" s="15"/>
      <c r="C130" s="15"/>
      <c r="D130" s="15"/>
      <c r="E130" s="16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8.75" customHeight="1">
      <c r="A131" s="15"/>
      <c r="B131" s="15"/>
      <c r="C131" s="15"/>
      <c r="D131" s="15"/>
      <c r="E131" s="16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8.75" customHeight="1">
      <c r="A132" s="15"/>
      <c r="B132" s="15"/>
      <c r="C132" s="15"/>
      <c r="D132" s="15"/>
      <c r="E132" s="16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8.75" customHeight="1">
      <c r="A133" s="15"/>
      <c r="B133" s="15"/>
      <c r="C133" s="15"/>
      <c r="D133" s="15"/>
      <c r="E133" s="16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8.75" customHeight="1">
      <c r="A134" s="15"/>
      <c r="B134" s="15"/>
      <c r="C134" s="15"/>
      <c r="D134" s="15"/>
      <c r="E134" s="16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8.75" customHeight="1">
      <c r="A135" s="15"/>
      <c r="B135" s="15"/>
      <c r="C135" s="15"/>
      <c r="D135" s="15"/>
      <c r="E135" s="16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8.75" customHeight="1">
      <c r="A136" s="15"/>
      <c r="B136" s="15"/>
      <c r="C136" s="15"/>
      <c r="D136" s="15"/>
      <c r="E136" s="16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8.75" customHeight="1">
      <c r="A137" s="15"/>
      <c r="B137" s="15"/>
      <c r="C137" s="15"/>
      <c r="D137" s="15"/>
      <c r="E137" s="16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8.75" customHeight="1">
      <c r="A138" s="15"/>
      <c r="B138" s="15"/>
      <c r="C138" s="15"/>
      <c r="D138" s="15"/>
      <c r="E138" s="16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8.75" customHeight="1">
      <c r="A139" s="15"/>
      <c r="B139" s="15"/>
      <c r="C139" s="15"/>
      <c r="D139" s="15"/>
      <c r="E139" s="16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8.75" customHeight="1">
      <c r="A140" s="15"/>
      <c r="B140" s="15"/>
      <c r="C140" s="15"/>
      <c r="D140" s="15"/>
      <c r="E140" s="16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8.75" customHeight="1">
      <c r="A141" s="15"/>
      <c r="B141" s="15"/>
      <c r="C141" s="15"/>
      <c r="D141" s="15"/>
      <c r="E141" s="16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8.75" customHeight="1">
      <c r="A142" s="15"/>
      <c r="B142" s="15"/>
      <c r="C142" s="15"/>
      <c r="D142" s="15"/>
      <c r="E142" s="16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8.75" customHeight="1">
      <c r="A143" s="15"/>
      <c r="B143" s="15"/>
      <c r="C143" s="15"/>
      <c r="D143" s="15"/>
      <c r="E143" s="16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8.75" customHeight="1">
      <c r="A144" s="15"/>
      <c r="B144" s="15"/>
      <c r="C144" s="15"/>
      <c r="D144" s="15"/>
      <c r="E144" s="16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8.75" customHeight="1">
      <c r="A145" s="15"/>
      <c r="B145" s="15"/>
      <c r="C145" s="15"/>
      <c r="D145" s="15"/>
      <c r="E145" s="16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8.75" customHeight="1">
      <c r="A146" s="15"/>
      <c r="B146" s="15"/>
      <c r="C146" s="15"/>
      <c r="D146" s="15"/>
      <c r="E146" s="16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8.75" customHeight="1">
      <c r="A147" s="15"/>
      <c r="B147" s="15"/>
      <c r="C147" s="15"/>
      <c r="D147" s="15"/>
      <c r="E147" s="16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8.75" customHeight="1">
      <c r="A148" s="15"/>
      <c r="B148" s="15"/>
      <c r="C148" s="15"/>
      <c r="D148" s="15"/>
      <c r="E148" s="16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8.75" customHeight="1">
      <c r="A149" s="15"/>
      <c r="B149" s="15"/>
      <c r="C149" s="15"/>
      <c r="D149" s="15"/>
      <c r="E149" s="16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8.75" customHeight="1">
      <c r="A150" s="15"/>
      <c r="B150" s="15"/>
      <c r="C150" s="15"/>
      <c r="D150" s="15"/>
      <c r="E150" s="16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8.75" customHeight="1">
      <c r="A151" s="15"/>
      <c r="B151" s="15"/>
      <c r="C151" s="15"/>
      <c r="D151" s="15"/>
      <c r="E151" s="16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8.75" customHeight="1">
      <c r="A152" s="15"/>
      <c r="B152" s="15"/>
      <c r="C152" s="15"/>
      <c r="D152" s="15"/>
      <c r="E152" s="16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8.75" customHeight="1">
      <c r="A153" s="15"/>
      <c r="B153" s="15"/>
      <c r="C153" s="15"/>
      <c r="D153" s="15"/>
      <c r="E153" s="16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8.75" customHeight="1">
      <c r="A154" s="15"/>
      <c r="B154" s="15"/>
      <c r="C154" s="15"/>
      <c r="D154" s="15"/>
      <c r="E154" s="16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8.75" customHeight="1">
      <c r="A155" s="15"/>
      <c r="B155" s="15"/>
      <c r="C155" s="15"/>
      <c r="D155" s="15"/>
      <c r="E155" s="16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8.75" customHeight="1">
      <c r="A156" s="15"/>
      <c r="B156" s="15"/>
      <c r="C156" s="15"/>
      <c r="D156" s="15"/>
      <c r="E156" s="16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8.75" customHeight="1">
      <c r="A157" s="15"/>
      <c r="B157" s="15"/>
      <c r="C157" s="15"/>
      <c r="D157" s="15"/>
      <c r="E157" s="16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8.75" customHeight="1">
      <c r="A158" s="15"/>
      <c r="B158" s="15"/>
      <c r="C158" s="15"/>
      <c r="D158" s="15"/>
      <c r="E158" s="16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8.75" customHeight="1">
      <c r="A159" s="15"/>
      <c r="B159" s="15"/>
      <c r="C159" s="15"/>
      <c r="D159" s="15"/>
      <c r="E159" s="16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8.75" customHeight="1">
      <c r="A160" s="15"/>
      <c r="B160" s="15"/>
      <c r="C160" s="15"/>
      <c r="D160" s="15"/>
      <c r="E160" s="16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8.75" customHeight="1">
      <c r="A161" s="15"/>
      <c r="B161" s="15"/>
      <c r="C161" s="15"/>
      <c r="D161" s="15"/>
      <c r="E161" s="16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8.75" customHeight="1">
      <c r="A162" s="15"/>
      <c r="B162" s="15"/>
      <c r="C162" s="15"/>
      <c r="D162" s="15"/>
      <c r="E162" s="16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8.75" customHeight="1">
      <c r="A163" s="15"/>
      <c r="B163" s="15"/>
      <c r="C163" s="15"/>
      <c r="D163" s="15"/>
      <c r="E163" s="16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8.75" customHeight="1">
      <c r="A164" s="15"/>
      <c r="B164" s="15"/>
      <c r="C164" s="15"/>
      <c r="D164" s="15"/>
      <c r="E164" s="16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8.75" customHeight="1">
      <c r="A165" s="15"/>
      <c r="B165" s="15"/>
      <c r="C165" s="15"/>
      <c r="D165" s="15"/>
      <c r="E165" s="16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8.75" customHeight="1">
      <c r="A166" s="15"/>
      <c r="B166" s="15"/>
      <c r="C166" s="15"/>
      <c r="D166" s="15"/>
      <c r="E166" s="16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8.75" customHeight="1">
      <c r="A167" s="15"/>
      <c r="B167" s="15"/>
      <c r="C167" s="15"/>
      <c r="D167" s="15"/>
      <c r="E167" s="16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8.75" customHeight="1">
      <c r="A168" s="15"/>
      <c r="B168" s="15"/>
      <c r="C168" s="15"/>
      <c r="D168" s="15"/>
      <c r="E168" s="16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8.75" customHeight="1">
      <c r="A169" s="15"/>
      <c r="B169" s="15"/>
      <c r="C169" s="15"/>
      <c r="D169" s="15"/>
      <c r="E169" s="16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8.75" customHeight="1">
      <c r="A170" s="15"/>
      <c r="B170" s="15"/>
      <c r="C170" s="15"/>
      <c r="D170" s="15"/>
      <c r="E170" s="16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8.75" customHeight="1">
      <c r="A171" s="15"/>
      <c r="B171" s="15"/>
      <c r="C171" s="15"/>
      <c r="D171" s="15"/>
      <c r="E171" s="16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8.75" customHeight="1">
      <c r="A172" s="15"/>
      <c r="B172" s="15"/>
      <c r="C172" s="15"/>
      <c r="D172" s="15"/>
      <c r="E172" s="16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8.75" customHeight="1">
      <c r="A173" s="15"/>
      <c r="B173" s="15"/>
      <c r="C173" s="15"/>
      <c r="D173" s="15"/>
      <c r="E173" s="16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8.75" customHeight="1">
      <c r="A174" s="15"/>
      <c r="B174" s="15"/>
      <c r="C174" s="15"/>
      <c r="D174" s="15"/>
      <c r="E174" s="16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8.75" customHeight="1">
      <c r="A175" s="15"/>
      <c r="B175" s="15"/>
      <c r="C175" s="15"/>
      <c r="D175" s="15"/>
      <c r="E175" s="16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8.75" customHeight="1">
      <c r="A176" s="15"/>
      <c r="B176" s="15"/>
      <c r="C176" s="15"/>
      <c r="D176" s="15"/>
      <c r="E176" s="16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8.75" customHeight="1">
      <c r="A177" s="15"/>
      <c r="B177" s="15"/>
      <c r="C177" s="15"/>
      <c r="D177" s="15"/>
      <c r="E177" s="16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8.75" customHeight="1">
      <c r="A178" s="15"/>
      <c r="B178" s="15"/>
      <c r="C178" s="15"/>
      <c r="D178" s="15"/>
      <c r="E178" s="16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8.75" customHeight="1">
      <c r="A179" s="15"/>
      <c r="B179" s="15"/>
      <c r="C179" s="15"/>
      <c r="D179" s="15"/>
      <c r="E179" s="16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8.75" customHeight="1">
      <c r="A180" s="15"/>
      <c r="B180" s="15"/>
      <c r="C180" s="15"/>
      <c r="D180" s="15"/>
      <c r="E180" s="16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8.75" customHeight="1">
      <c r="A181" s="15"/>
      <c r="B181" s="15"/>
      <c r="C181" s="15"/>
      <c r="D181" s="15"/>
      <c r="E181" s="16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8.75" customHeight="1">
      <c r="A182" s="15"/>
      <c r="B182" s="15"/>
      <c r="C182" s="15"/>
      <c r="D182" s="15"/>
      <c r="E182" s="16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8.75" customHeight="1">
      <c r="A183" s="15"/>
      <c r="B183" s="15"/>
      <c r="C183" s="15"/>
      <c r="D183" s="15"/>
      <c r="E183" s="16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8.75" customHeight="1">
      <c r="A184" s="15"/>
      <c r="B184" s="15"/>
      <c r="C184" s="15"/>
      <c r="D184" s="15"/>
      <c r="E184" s="16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8.75" customHeight="1">
      <c r="A185" s="15"/>
      <c r="B185" s="15"/>
      <c r="C185" s="15"/>
      <c r="D185" s="15"/>
      <c r="E185" s="16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8.75" customHeight="1">
      <c r="A186" s="15"/>
      <c r="B186" s="15"/>
      <c r="C186" s="15"/>
      <c r="D186" s="15"/>
      <c r="E186" s="16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8.75" customHeight="1">
      <c r="A187" s="15"/>
      <c r="B187" s="15"/>
      <c r="C187" s="15"/>
      <c r="D187" s="15"/>
      <c r="E187" s="16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8.75" customHeight="1">
      <c r="A188" s="15"/>
      <c r="B188" s="15"/>
      <c r="C188" s="15"/>
      <c r="D188" s="15"/>
      <c r="E188" s="16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8.75" customHeight="1">
      <c r="A189" s="15"/>
      <c r="B189" s="15"/>
      <c r="C189" s="15"/>
      <c r="D189" s="15"/>
      <c r="E189" s="16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8.75" customHeight="1">
      <c r="A190" s="15"/>
      <c r="B190" s="15"/>
      <c r="C190" s="15"/>
      <c r="D190" s="15"/>
      <c r="E190" s="16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8.75" customHeight="1">
      <c r="A191" s="15"/>
      <c r="B191" s="15"/>
      <c r="C191" s="15"/>
      <c r="D191" s="15"/>
      <c r="E191" s="16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8.75" customHeight="1">
      <c r="A192" s="15"/>
      <c r="B192" s="15"/>
      <c r="C192" s="15"/>
      <c r="D192" s="15"/>
      <c r="E192" s="16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8.75" customHeight="1">
      <c r="A193" s="15"/>
      <c r="B193" s="15"/>
      <c r="C193" s="15"/>
      <c r="D193" s="15"/>
      <c r="E193" s="16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8.75" customHeight="1">
      <c r="A194" s="15"/>
      <c r="B194" s="15"/>
      <c r="C194" s="15"/>
      <c r="D194" s="15"/>
      <c r="E194" s="16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8.75" customHeight="1">
      <c r="A195" s="15"/>
      <c r="B195" s="15"/>
      <c r="C195" s="15"/>
      <c r="D195" s="15"/>
      <c r="E195" s="16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8.75" customHeight="1">
      <c r="A196" s="15"/>
      <c r="B196" s="15"/>
      <c r="C196" s="15"/>
      <c r="D196" s="15"/>
      <c r="E196" s="16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8.75" customHeight="1">
      <c r="A197" s="15"/>
      <c r="B197" s="15"/>
      <c r="C197" s="15"/>
      <c r="D197" s="15"/>
      <c r="E197" s="16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8.75" customHeight="1">
      <c r="A198" s="15"/>
      <c r="B198" s="15"/>
      <c r="C198" s="15"/>
      <c r="D198" s="15"/>
      <c r="E198" s="16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8.75" customHeight="1">
      <c r="A199" s="15"/>
      <c r="B199" s="15"/>
      <c r="C199" s="15"/>
      <c r="D199" s="15"/>
      <c r="E199" s="16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8.75" customHeight="1">
      <c r="A200" s="15"/>
      <c r="B200" s="15"/>
      <c r="C200" s="15"/>
      <c r="D200" s="15"/>
      <c r="E200" s="16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8.75" customHeight="1">
      <c r="A201" s="15"/>
      <c r="B201" s="15"/>
      <c r="C201" s="15"/>
      <c r="D201" s="15"/>
      <c r="E201" s="16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8.75" customHeight="1">
      <c r="A202" s="15"/>
      <c r="B202" s="15"/>
      <c r="C202" s="15"/>
      <c r="D202" s="15"/>
      <c r="E202" s="16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8.75" customHeight="1">
      <c r="A203" s="15"/>
      <c r="B203" s="15"/>
      <c r="C203" s="15"/>
      <c r="D203" s="15"/>
      <c r="E203" s="16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8.75" customHeight="1">
      <c r="A204" s="15"/>
      <c r="B204" s="15"/>
      <c r="C204" s="15"/>
      <c r="D204" s="15"/>
      <c r="E204" s="16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8.75" customHeight="1">
      <c r="A205" s="15"/>
      <c r="B205" s="15"/>
      <c r="C205" s="15"/>
      <c r="D205" s="15"/>
      <c r="E205" s="16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8.75" customHeight="1">
      <c r="A206" s="15"/>
      <c r="B206" s="15"/>
      <c r="C206" s="15"/>
      <c r="D206" s="15"/>
      <c r="E206" s="16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8.75" customHeight="1">
      <c r="A207" s="15"/>
      <c r="B207" s="15"/>
      <c r="C207" s="15"/>
      <c r="D207" s="15"/>
      <c r="E207" s="16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8.75" customHeight="1">
      <c r="A208" s="15"/>
      <c r="B208" s="15"/>
      <c r="C208" s="15"/>
      <c r="D208" s="15"/>
      <c r="E208" s="16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8.75" customHeight="1">
      <c r="A209" s="15"/>
      <c r="B209" s="15"/>
      <c r="C209" s="15"/>
      <c r="D209" s="15"/>
      <c r="E209" s="16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8.75" customHeight="1">
      <c r="A210" s="15"/>
      <c r="B210" s="15"/>
      <c r="C210" s="15"/>
      <c r="D210" s="15"/>
      <c r="E210" s="16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8.75" customHeight="1">
      <c r="A211" s="15"/>
      <c r="B211" s="15"/>
      <c r="C211" s="15"/>
      <c r="D211" s="15"/>
      <c r="E211" s="16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8.75" customHeight="1">
      <c r="A212" s="15"/>
      <c r="B212" s="15"/>
      <c r="C212" s="15"/>
      <c r="D212" s="15"/>
      <c r="E212" s="16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8.75" customHeight="1">
      <c r="A213" s="15"/>
      <c r="B213" s="15"/>
      <c r="C213" s="15"/>
      <c r="D213" s="15"/>
      <c r="E213" s="16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8.75" customHeight="1">
      <c r="A214" s="15"/>
      <c r="B214" s="15"/>
      <c r="C214" s="15"/>
      <c r="D214" s="15"/>
      <c r="E214" s="16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8.75" customHeight="1">
      <c r="A215" s="15"/>
      <c r="B215" s="15"/>
      <c r="C215" s="15"/>
      <c r="D215" s="15"/>
      <c r="E215" s="16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8.75" customHeight="1">
      <c r="A216" s="15"/>
      <c r="B216" s="15"/>
      <c r="C216" s="15"/>
      <c r="D216" s="15"/>
      <c r="E216" s="16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8.75" customHeight="1">
      <c r="A217" s="15"/>
      <c r="B217" s="15"/>
      <c r="C217" s="15"/>
      <c r="D217" s="15"/>
      <c r="E217" s="16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8.75" customHeight="1">
      <c r="A218" s="15"/>
      <c r="B218" s="15"/>
      <c r="C218" s="15"/>
      <c r="D218" s="15"/>
      <c r="E218" s="16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8.75" customHeight="1">
      <c r="A219" s="15"/>
      <c r="B219" s="15"/>
      <c r="C219" s="15"/>
      <c r="D219" s="15"/>
      <c r="E219" s="16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8.75" customHeight="1">
      <c r="A220" s="15"/>
      <c r="B220" s="15"/>
      <c r="C220" s="15"/>
      <c r="D220" s="15"/>
      <c r="E220" s="16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8.75" customHeight="1">
      <c r="A221" s="15"/>
      <c r="B221" s="15"/>
      <c r="C221" s="15"/>
      <c r="D221" s="15"/>
      <c r="E221" s="16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8.75" customHeight="1">
      <c r="A222" s="15"/>
      <c r="B222" s="15"/>
      <c r="C222" s="15"/>
      <c r="D222" s="15"/>
      <c r="E222" s="16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8.75" customHeight="1">
      <c r="A223" s="15"/>
      <c r="B223" s="15"/>
      <c r="C223" s="15"/>
      <c r="D223" s="15"/>
      <c r="E223" s="16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8.75" customHeight="1">
      <c r="A224" s="15"/>
      <c r="B224" s="15"/>
      <c r="C224" s="15"/>
      <c r="D224" s="15"/>
      <c r="E224" s="16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8.75" customHeight="1">
      <c r="A225" s="15"/>
      <c r="B225" s="15"/>
      <c r="C225" s="15"/>
      <c r="D225" s="15"/>
      <c r="E225" s="16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8.75" customHeight="1">
      <c r="A226" s="15"/>
      <c r="B226" s="15"/>
      <c r="C226" s="15"/>
      <c r="D226" s="15"/>
      <c r="E226" s="16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8.75" customHeight="1">
      <c r="A227" s="15"/>
      <c r="B227" s="15"/>
      <c r="C227" s="15"/>
      <c r="D227" s="15"/>
      <c r="E227" s="16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4.25" customHeight="1">
      <c r="A228" s="15"/>
      <c r="B228" s="15"/>
      <c r="C228" s="15"/>
      <c r="D228" s="15"/>
      <c r="E228" s="16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3">
    <mergeCell ref="B2:C2"/>
    <mergeCell ref="B17:C17"/>
    <mergeCell ref="B19:C2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44"/>
  <sheetViews>
    <sheetView topLeftCell="A39" workbookViewId="0">
      <selection activeCell="E50" sqref="E50:G50"/>
    </sheetView>
  </sheetViews>
  <sheetFormatPr defaultColWidth="14.42578125" defaultRowHeight="15"/>
  <cols>
    <col min="1" max="1" width="24.28515625" customWidth="1"/>
    <col min="2" max="2" width="46.85546875" customWidth="1"/>
    <col min="3" max="3" width="15.140625" customWidth="1"/>
    <col min="5" max="5" width="21.42578125" customWidth="1"/>
    <col min="6" max="6" width="28.7109375" customWidth="1"/>
    <col min="7" max="7" width="28" customWidth="1"/>
    <col min="8" max="8" width="2.5703125" hidden="1" customWidth="1"/>
    <col min="9" max="9" width="29.7109375" customWidth="1"/>
    <col min="10" max="10" width="33.7109375" customWidth="1"/>
    <col min="11" max="11" width="21" customWidth="1"/>
    <col min="12" max="12" width="21.5703125" customWidth="1"/>
  </cols>
  <sheetData>
    <row r="1" spans="1:26">
      <c r="A1" s="32"/>
      <c r="B1" s="33"/>
      <c r="C1" s="32"/>
      <c r="D1" s="32"/>
      <c r="E1" s="32"/>
      <c r="F1" s="32"/>
      <c r="G1" s="32"/>
      <c r="H1" s="32"/>
      <c r="I1" s="32"/>
      <c r="J1" s="32"/>
      <c r="K1" s="33"/>
      <c r="L1" s="33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>
      <c r="A2" s="32"/>
      <c r="B2" s="214" t="s">
        <v>60</v>
      </c>
      <c r="C2" s="215"/>
      <c r="D2" s="215"/>
      <c r="E2" s="215"/>
      <c r="F2" s="215"/>
      <c r="G2" s="211"/>
      <c r="H2" s="32"/>
      <c r="I2" s="32"/>
      <c r="J2" s="32"/>
      <c r="K2" s="33"/>
      <c r="L2" s="33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>
      <c r="A3" s="32"/>
      <c r="B3" s="212"/>
      <c r="C3" s="216"/>
      <c r="D3" s="216"/>
      <c r="E3" s="216"/>
      <c r="F3" s="216"/>
      <c r="G3" s="213"/>
      <c r="H3" s="32"/>
      <c r="I3" s="32"/>
      <c r="J3" s="32"/>
      <c r="K3" s="33"/>
      <c r="L3" s="33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>
      <c r="A4" s="32"/>
      <c r="B4" s="217" t="s">
        <v>61</v>
      </c>
      <c r="C4" s="215"/>
      <c r="D4" s="215"/>
      <c r="E4" s="215"/>
      <c r="F4" s="215"/>
      <c r="G4" s="211"/>
      <c r="H4" s="32"/>
      <c r="I4" s="32"/>
      <c r="J4" s="32"/>
      <c r="K4" s="33"/>
      <c r="L4" s="33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>
      <c r="A5" s="32"/>
      <c r="B5" s="212"/>
      <c r="C5" s="216"/>
      <c r="D5" s="216"/>
      <c r="E5" s="216"/>
      <c r="F5" s="216"/>
      <c r="G5" s="213"/>
      <c r="H5" s="32"/>
      <c r="I5" s="32"/>
      <c r="J5" s="32"/>
      <c r="K5" s="33"/>
      <c r="L5" s="33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>
      <c r="A6" s="32"/>
      <c r="B6" s="33"/>
      <c r="C6" s="32"/>
      <c r="D6" s="32"/>
      <c r="E6" s="32"/>
      <c r="F6" s="32"/>
      <c r="G6" s="33"/>
      <c r="H6" s="32"/>
      <c r="I6" s="32"/>
      <c r="J6" s="32"/>
      <c r="K6" s="33"/>
      <c r="L6" s="33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>
      <c r="A7" s="32"/>
      <c r="B7" s="218" t="s">
        <v>62</v>
      </c>
      <c r="C7" s="219"/>
      <c r="D7" s="219"/>
      <c r="E7" s="219"/>
      <c r="F7" s="219"/>
      <c r="G7" s="208"/>
      <c r="H7" s="32"/>
      <c r="I7" s="32"/>
      <c r="J7" s="32"/>
      <c r="K7" s="33"/>
      <c r="L7" s="33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>
      <c r="A8" s="32"/>
      <c r="B8" s="218" t="s">
        <v>63</v>
      </c>
      <c r="C8" s="219"/>
      <c r="D8" s="208"/>
      <c r="E8" s="220" t="s">
        <v>64</v>
      </c>
      <c r="F8" s="219"/>
      <c r="G8" s="208"/>
      <c r="H8" s="32"/>
      <c r="I8" s="32"/>
      <c r="J8" s="32"/>
      <c r="K8" s="33"/>
      <c r="L8" s="33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45">
      <c r="A9" s="35"/>
      <c r="B9" s="36" t="s">
        <v>65</v>
      </c>
      <c r="C9" s="37" t="s">
        <v>66</v>
      </c>
      <c r="D9" s="38" t="s">
        <v>67</v>
      </c>
      <c r="E9" s="38" t="s">
        <v>68</v>
      </c>
      <c r="F9" s="38" t="s">
        <v>69</v>
      </c>
      <c r="G9" s="38" t="s">
        <v>70</v>
      </c>
      <c r="H9" s="35"/>
      <c r="I9" s="35"/>
      <c r="J9" s="35"/>
      <c r="K9" s="35"/>
      <c r="L9" s="35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30">
      <c r="A10" s="39">
        <v>1</v>
      </c>
      <c r="B10" s="40" t="s">
        <v>71</v>
      </c>
      <c r="C10" s="41">
        <v>44408</v>
      </c>
      <c r="D10" s="39" t="s">
        <v>72</v>
      </c>
      <c r="E10" s="39" t="s">
        <v>73</v>
      </c>
      <c r="F10" s="39" t="s">
        <v>74</v>
      </c>
      <c r="G10" s="42" t="s">
        <v>75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45">
      <c r="A11" s="43">
        <v>2</v>
      </c>
      <c r="B11" s="42" t="s">
        <v>76</v>
      </c>
      <c r="C11" s="41">
        <v>44408</v>
      </c>
      <c r="D11" s="39" t="s">
        <v>72</v>
      </c>
      <c r="E11" s="44" t="s">
        <v>77</v>
      </c>
      <c r="F11" s="39" t="s">
        <v>74</v>
      </c>
      <c r="G11" s="42" t="s">
        <v>78</v>
      </c>
      <c r="H11" s="32"/>
      <c r="I11" s="32"/>
      <c r="J11" s="33"/>
      <c r="K11" s="33"/>
      <c r="L11" s="33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30">
      <c r="A12" s="45">
        <v>3</v>
      </c>
      <c r="B12" s="42" t="s">
        <v>79</v>
      </c>
      <c r="C12" s="41">
        <v>44561</v>
      </c>
      <c r="D12" s="39" t="s">
        <v>72</v>
      </c>
      <c r="E12" s="39" t="s">
        <v>73</v>
      </c>
      <c r="F12" s="46" t="s">
        <v>80</v>
      </c>
      <c r="G12" s="47"/>
      <c r="H12" s="32"/>
      <c r="I12" s="32"/>
      <c r="J12" s="33"/>
      <c r="K12" s="33"/>
      <c r="L12" s="33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30">
      <c r="A13" s="45">
        <v>4</v>
      </c>
      <c r="B13" s="42" t="s">
        <v>81</v>
      </c>
      <c r="C13" s="41">
        <v>44408</v>
      </c>
      <c r="D13" s="39" t="s">
        <v>72</v>
      </c>
      <c r="E13" s="39" t="s">
        <v>73</v>
      </c>
      <c r="F13" s="39" t="s">
        <v>74</v>
      </c>
      <c r="G13" s="47"/>
      <c r="H13" s="32"/>
      <c r="I13" s="32"/>
      <c r="J13" s="33"/>
      <c r="K13" s="33"/>
      <c r="L13" s="33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>
      <c r="A14" s="32"/>
      <c r="B14" s="33"/>
      <c r="C14" s="35"/>
      <c r="D14" s="35"/>
      <c r="E14" s="32"/>
      <c r="F14" s="32"/>
      <c r="G14" s="32"/>
      <c r="H14" s="32"/>
      <c r="I14" s="33"/>
      <c r="J14" s="33"/>
      <c r="K14" s="33"/>
      <c r="L14" s="33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>
      <c r="A15" s="48"/>
      <c r="B15" s="221" t="s">
        <v>82</v>
      </c>
      <c r="C15" s="219"/>
      <c r="D15" s="219"/>
      <c r="E15" s="219"/>
      <c r="F15" s="219"/>
      <c r="G15" s="208"/>
      <c r="H15" s="49"/>
      <c r="I15" s="49"/>
      <c r="J15" s="49"/>
      <c r="K15" s="49"/>
      <c r="L15" s="49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>
      <c r="A16" s="48"/>
      <c r="B16" s="222" t="s">
        <v>63</v>
      </c>
      <c r="C16" s="223"/>
      <c r="D16" s="224"/>
      <c r="E16" s="225" t="s">
        <v>83</v>
      </c>
      <c r="F16" s="223"/>
      <c r="G16" s="224"/>
      <c r="H16" s="49"/>
      <c r="I16" s="49"/>
      <c r="J16" s="49"/>
      <c r="K16" s="49"/>
      <c r="L16" s="49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45">
      <c r="A17" s="50"/>
      <c r="B17" s="51" t="s">
        <v>65</v>
      </c>
      <c r="C17" s="52" t="s">
        <v>66</v>
      </c>
      <c r="D17" s="52" t="s">
        <v>67</v>
      </c>
      <c r="E17" s="52" t="s">
        <v>68</v>
      </c>
      <c r="F17" s="52" t="s">
        <v>69</v>
      </c>
      <c r="G17" s="52" t="s">
        <v>70</v>
      </c>
      <c r="H17" s="49"/>
      <c r="I17" s="49"/>
      <c r="J17" s="49"/>
      <c r="K17" s="49"/>
      <c r="L17" s="49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30">
      <c r="A18" s="43">
        <v>1</v>
      </c>
      <c r="B18" s="42" t="s">
        <v>84</v>
      </c>
      <c r="C18" s="41">
        <v>44408</v>
      </c>
      <c r="D18" s="53" t="s">
        <v>72</v>
      </c>
      <c r="E18" s="53" t="s">
        <v>73</v>
      </c>
      <c r="F18" s="53" t="s">
        <v>74</v>
      </c>
      <c r="G18" s="40"/>
      <c r="H18" s="49"/>
      <c r="I18" s="49"/>
      <c r="J18" s="49"/>
      <c r="K18" s="49"/>
      <c r="L18" s="49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>
      <c r="A19" s="43">
        <v>2</v>
      </c>
      <c r="B19" s="54" t="s">
        <v>85</v>
      </c>
      <c r="C19" s="41">
        <v>44196</v>
      </c>
      <c r="D19" s="53" t="s">
        <v>72</v>
      </c>
      <c r="E19" s="55" t="s">
        <v>77</v>
      </c>
      <c r="F19" s="53" t="s">
        <v>80</v>
      </c>
      <c r="G19" s="40" t="s">
        <v>86</v>
      </c>
      <c r="H19" s="49"/>
      <c r="I19" s="49"/>
      <c r="J19" s="49"/>
      <c r="K19" s="49"/>
      <c r="L19" s="49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>
      <c r="A20" s="43">
        <v>3</v>
      </c>
      <c r="B20" s="42" t="s">
        <v>87</v>
      </c>
      <c r="C20" s="41">
        <v>44408</v>
      </c>
      <c r="D20" s="53" t="s">
        <v>72</v>
      </c>
      <c r="E20" s="53" t="s">
        <v>73</v>
      </c>
      <c r="F20" s="53" t="s">
        <v>74</v>
      </c>
      <c r="G20" s="40"/>
      <c r="H20" s="49"/>
      <c r="I20" s="49"/>
      <c r="J20" s="49"/>
      <c r="K20" s="49"/>
      <c r="L20" s="49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>
      <c r="A21" s="43">
        <v>4</v>
      </c>
      <c r="B21" s="42" t="s">
        <v>88</v>
      </c>
      <c r="C21" s="41">
        <v>44196</v>
      </c>
      <c r="D21" s="53" t="s">
        <v>72</v>
      </c>
      <c r="E21" s="55" t="s">
        <v>77</v>
      </c>
      <c r="F21" s="53" t="s">
        <v>80</v>
      </c>
      <c r="G21" s="40"/>
      <c r="H21" s="49"/>
      <c r="I21" s="49"/>
      <c r="J21" s="49"/>
      <c r="K21" s="49"/>
      <c r="L21" s="49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75">
      <c r="A22" s="43">
        <v>5</v>
      </c>
      <c r="B22" s="56" t="s">
        <v>89</v>
      </c>
      <c r="C22" s="41">
        <v>44408</v>
      </c>
      <c r="D22" s="53" t="s">
        <v>72</v>
      </c>
      <c r="E22" s="53" t="s">
        <v>73</v>
      </c>
      <c r="F22" s="53" t="s">
        <v>80</v>
      </c>
      <c r="G22" s="40"/>
      <c r="H22" s="49"/>
      <c r="I22" s="49"/>
      <c r="J22" s="49"/>
      <c r="K22" s="49"/>
      <c r="L22" s="49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45">
      <c r="A23" s="57">
        <v>6</v>
      </c>
      <c r="B23" s="56" t="s">
        <v>90</v>
      </c>
      <c r="C23" s="41">
        <v>44408</v>
      </c>
      <c r="D23" s="53" t="s">
        <v>72</v>
      </c>
      <c r="E23" s="53" t="s">
        <v>73</v>
      </c>
      <c r="F23" s="53" t="s">
        <v>80</v>
      </c>
      <c r="G23" s="40"/>
      <c r="H23" s="49"/>
      <c r="I23" s="49"/>
      <c r="J23" s="49"/>
      <c r="K23" s="49"/>
      <c r="L23" s="49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>
      <c r="A24" s="32"/>
      <c r="B24" s="33"/>
      <c r="C24" s="35"/>
      <c r="D24" s="35"/>
      <c r="E24" s="32"/>
      <c r="F24" s="32"/>
      <c r="G24" s="32"/>
      <c r="H24" s="32"/>
      <c r="I24" s="33"/>
      <c r="J24" s="33"/>
      <c r="K24" s="33"/>
      <c r="L24" s="33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>
      <c r="A25" s="48"/>
      <c r="B25" s="221" t="s">
        <v>91</v>
      </c>
      <c r="C25" s="219"/>
      <c r="D25" s="219"/>
      <c r="E25" s="219"/>
      <c r="F25" s="219"/>
      <c r="G25" s="208"/>
      <c r="H25" s="49"/>
      <c r="I25" s="49"/>
      <c r="J25" s="49"/>
      <c r="K25" s="49"/>
      <c r="L25" s="49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>
      <c r="A26" s="48"/>
      <c r="B26" s="222" t="s">
        <v>63</v>
      </c>
      <c r="C26" s="223"/>
      <c r="D26" s="224"/>
      <c r="E26" s="225" t="s">
        <v>92</v>
      </c>
      <c r="F26" s="223"/>
      <c r="G26" s="224"/>
      <c r="H26" s="49"/>
      <c r="I26" s="49"/>
      <c r="J26" s="49"/>
      <c r="K26" s="49"/>
      <c r="L26" s="49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45">
      <c r="A27" s="50"/>
      <c r="B27" s="58" t="s">
        <v>65</v>
      </c>
      <c r="C27" s="59" t="s">
        <v>66</v>
      </c>
      <c r="D27" s="59" t="s">
        <v>67</v>
      </c>
      <c r="E27" s="59" t="s">
        <v>68</v>
      </c>
      <c r="F27" s="59" t="s">
        <v>69</v>
      </c>
      <c r="G27" s="59" t="s">
        <v>70</v>
      </c>
      <c r="H27" s="49"/>
      <c r="I27" s="49"/>
      <c r="J27" s="49"/>
      <c r="K27" s="49"/>
      <c r="L27" s="49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30">
      <c r="A28" s="60">
        <v>1</v>
      </c>
      <c r="B28" s="42" t="s">
        <v>93</v>
      </c>
      <c r="C28" s="61">
        <v>44773</v>
      </c>
      <c r="D28" s="39" t="s">
        <v>72</v>
      </c>
      <c r="E28" s="39" t="s">
        <v>73</v>
      </c>
      <c r="F28" s="39" t="s">
        <v>74</v>
      </c>
      <c r="G28" s="42"/>
      <c r="H28" s="49"/>
      <c r="I28" s="49"/>
      <c r="J28" s="49"/>
      <c r="K28" s="49"/>
      <c r="L28" s="49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>
      <c r="A29" s="60">
        <v>2</v>
      </c>
      <c r="B29" s="42" t="s">
        <v>94</v>
      </c>
      <c r="C29" s="61">
        <v>44773</v>
      </c>
      <c r="D29" s="39" t="s">
        <v>72</v>
      </c>
      <c r="E29" s="39" t="s">
        <v>73</v>
      </c>
      <c r="F29" s="39" t="s">
        <v>80</v>
      </c>
      <c r="G29" s="42"/>
      <c r="H29" s="49"/>
      <c r="I29" s="49"/>
      <c r="J29" s="49"/>
      <c r="K29" s="49"/>
      <c r="L29" s="49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45">
      <c r="A30" s="60">
        <v>3</v>
      </c>
      <c r="B30" s="42" t="s">
        <v>95</v>
      </c>
      <c r="C30" s="61">
        <v>44773</v>
      </c>
      <c r="D30" s="39" t="s">
        <v>72</v>
      </c>
      <c r="E30" s="39" t="s">
        <v>73</v>
      </c>
      <c r="F30" s="39" t="s">
        <v>74</v>
      </c>
      <c r="G30" s="42"/>
      <c r="H30" s="49"/>
      <c r="I30" s="49"/>
      <c r="J30" s="49"/>
      <c r="K30" s="49"/>
      <c r="L30" s="49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30">
      <c r="A31" s="60">
        <v>4</v>
      </c>
      <c r="B31" s="42" t="s">
        <v>96</v>
      </c>
      <c r="C31" s="61">
        <v>44561</v>
      </c>
      <c r="D31" s="39" t="s">
        <v>72</v>
      </c>
      <c r="E31" s="39" t="s">
        <v>73</v>
      </c>
      <c r="F31" s="39" t="s">
        <v>80</v>
      </c>
      <c r="G31" s="42"/>
      <c r="H31" s="49"/>
      <c r="I31" s="49"/>
      <c r="J31" s="49"/>
      <c r="K31" s="49"/>
      <c r="L31" s="49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>
      <c r="A32" s="62"/>
      <c r="B32" s="34"/>
      <c r="C32" s="62"/>
      <c r="D32" s="62"/>
      <c r="E32" s="62"/>
      <c r="F32" s="62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48"/>
      <c r="B33" s="221" t="s">
        <v>97</v>
      </c>
      <c r="C33" s="219"/>
      <c r="D33" s="219"/>
      <c r="E33" s="219"/>
      <c r="F33" s="219"/>
      <c r="G33" s="208"/>
      <c r="H33" s="49"/>
      <c r="I33" s="49"/>
      <c r="J33" s="49"/>
      <c r="K33" s="49"/>
      <c r="L33" s="49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>
      <c r="A34" s="48"/>
      <c r="B34" s="222" t="s">
        <v>63</v>
      </c>
      <c r="C34" s="223"/>
      <c r="D34" s="224"/>
      <c r="E34" s="225" t="s">
        <v>98</v>
      </c>
      <c r="F34" s="223"/>
      <c r="G34" s="224"/>
      <c r="H34" s="49"/>
      <c r="I34" s="49"/>
      <c r="J34" s="49"/>
      <c r="K34" s="49"/>
      <c r="L34" s="49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45">
      <c r="A35" s="50"/>
      <c r="B35" s="58" t="s">
        <v>65</v>
      </c>
      <c r="C35" s="59" t="s">
        <v>66</v>
      </c>
      <c r="D35" s="59" t="s">
        <v>67</v>
      </c>
      <c r="E35" s="59" t="s">
        <v>68</v>
      </c>
      <c r="F35" s="59" t="s">
        <v>69</v>
      </c>
      <c r="G35" s="59" t="s">
        <v>70</v>
      </c>
      <c r="H35" s="49"/>
      <c r="I35" s="49"/>
      <c r="J35" s="49"/>
      <c r="K35" s="49"/>
      <c r="L35" s="49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45">
      <c r="A36" s="60">
        <v>1</v>
      </c>
      <c r="B36" s="54" t="s">
        <v>99</v>
      </c>
      <c r="C36" s="61">
        <v>44561</v>
      </c>
      <c r="D36" s="39" t="s">
        <v>72</v>
      </c>
      <c r="E36" s="39" t="s">
        <v>73</v>
      </c>
      <c r="F36" s="39" t="s">
        <v>74</v>
      </c>
      <c r="G36" s="42"/>
      <c r="H36" s="49"/>
      <c r="I36" s="49"/>
      <c r="J36" s="49"/>
      <c r="K36" s="49"/>
      <c r="L36" s="49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30">
      <c r="A37" s="60">
        <v>2</v>
      </c>
      <c r="B37" s="42" t="s">
        <v>100</v>
      </c>
      <c r="C37" s="61">
        <v>44408</v>
      </c>
      <c r="D37" s="39" t="s">
        <v>72</v>
      </c>
      <c r="E37" s="39" t="s">
        <v>73</v>
      </c>
      <c r="F37" s="39" t="s">
        <v>80</v>
      </c>
      <c r="G37" s="42"/>
      <c r="H37" s="49"/>
      <c r="I37" s="49"/>
      <c r="J37" s="49"/>
      <c r="K37" s="49"/>
      <c r="L37" s="49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30">
      <c r="A38" s="60">
        <v>3</v>
      </c>
      <c r="B38" s="42" t="s">
        <v>101</v>
      </c>
      <c r="C38" s="61">
        <v>44561</v>
      </c>
      <c r="D38" s="39" t="s">
        <v>72</v>
      </c>
      <c r="E38" s="39" t="s">
        <v>73</v>
      </c>
      <c r="F38" s="39" t="s">
        <v>80</v>
      </c>
      <c r="G38" s="42"/>
      <c r="H38" s="49"/>
      <c r="I38" s="49"/>
      <c r="J38" s="49"/>
      <c r="K38" s="49"/>
      <c r="L38" s="49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>
      <c r="A39" s="39">
        <v>4</v>
      </c>
      <c r="B39" s="63" t="s">
        <v>102</v>
      </c>
      <c r="C39" s="64">
        <v>44408</v>
      </c>
      <c r="D39" s="39" t="s">
        <v>72</v>
      </c>
      <c r="E39" s="57" t="s">
        <v>103</v>
      </c>
      <c r="F39" s="57" t="s">
        <v>74</v>
      </c>
      <c r="G39" s="63" t="s">
        <v>104</v>
      </c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>
      <c r="A40" s="62"/>
      <c r="B40" s="34"/>
      <c r="C40" s="62"/>
      <c r="D40" s="62"/>
      <c r="E40" s="62"/>
      <c r="F40" s="62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>
      <c r="A41" s="48"/>
      <c r="B41" s="221" t="s">
        <v>105</v>
      </c>
      <c r="C41" s="219"/>
      <c r="D41" s="219"/>
      <c r="E41" s="219"/>
      <c r="F41" s="219"/>
      <c r="G41" s="208"/>
      <c r="H41" s="49"/>
      <c r="I41" s="49"/>
      <c r="J41" s="49"/>
      <c r="K41" s="49"/>
      <c r="L41" s="49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>
      <c r="A42" s="48"/>
      <c r="B42" s="222" t="s">
        <v>63</v>
      </c>
      <c r="C42" s="223"/>
      <c r="D42" s="224"/>
      <c r="E42" s="225" t="s">
        <v>258</v>
      </c>
      <c r="F42" s="223"/>
      <c r="G42" s="224"/>
      <c r="H42" s="49"/>
      <c r="I42" s="49"/>
      <c r="J42" s="49"/>
      <c r="K42" s="49"/>
      <c r="L42" s="49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45">
      <c r="A43" s="48"/>
      <c r="B43" s="58" t="s">
        <v>65</v>
      </c>
      <c r="C43" s="59" t="s">
        <v>66</v>
      </c>
      <c r="D43" s="59" t="s">
        <v>67</v>
      </c>
      <c r="E43" s="59" t="s">
        <v>68</v>
      </c>
      <c r="F43" s="59" t="s">
        <v>69</v>
      </c>
      <c r="G43" s="59" t="s">
        <v>70</v>
      </c>
      <c r="H43" s="49"/>
      <c r="I43" s="49"/>
      <c r="J43" s="49"/>
      <c r="K43" s="49"/>
      <c r="L43" s="49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30">
      <c r="A44" s="45">
        <v>1</v>
      </c>
      <c r="B44" s="54" t="s">
        <v>106</v>
      </c>
      <c r="C44" s="65">
        <v>44408</v>
      </c>
      <c r="D44" s="45" t="s">
        <v>72</v>
      </c>
      <c r="E44" s="39" t="s">
        <v>103</v>
      </c>
      <c r="F44" s="39" t="s">
        <v>80</v>
      </c>
      <c r="G44" s="42"/>
      <c r="H44" s="49"/>
      <c r="I44" s="49"/>
      <c r="J44" s="49"/>
      <c r="K44" s="49"/>
      <c r="L44" s="49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60">
      <c r="A45" s="39">
        <v>2</v>
      </c>
      <c r="B45" s="54" t="s">
        <v>107</v>
      </c>
      <c r="C45" s="65">
        <v>44408</v>
      </c>
      <c r="D45" s="45" t="s">
        <v>72</v>
      </c>
      <c r="E45" s="39" t="s">
        <v>73</v>
      </c>
      <c r="F45" s="39" t="s">
        <v>80</v>
      </c>
      <c r="G45" s="42"/>
      <c r="H45" s="49"/>
      <c r="I45" s="49"/>
      <c r="J45" s="49"/>
      <c r="K45" s="49"/>
      <c r="L45" s="49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30">
      <c r="A46" s="39">
        <v>3</v>
      </c>
      <c r="B46" s="54" t="s">
        <v>108</v>
      </c>
      <c r="C46" s="65">
        <v>44408</v>
      </c>
      <c r="D46" s="45" t="s">
        <v>72</v>
      </c>
      <c r="E46" s="39" t="s">
        <v>103</v>
      </c>
      <c r="F46" s="39" t="s">
        <v>80</v>
      </c>
      <c r="G46" s="42"/>
      <c r="H46" s="49"/>
      <c r="I46" s="49"/>
      <c r="J46" s="49"/>
      <c r="K46" s="49"/>
      <c r="L46" s="49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>
      <c r="A47" s="39">
        <v>4</v>
      </c>
      <c r="B47" s="47" t="s">
        <v>109</v>
      </c>
      <c r="C47" s="65">
        <v>44926</v>
      </c>
      <c r="D47" s="45" t="s">
        <v>72</v>
      </c>
      <c r="E47" s="39" t="s">
        <v>73</v>
      </c>
      <c r="F47" s="39" t="s">
        <v>80</v>
      </c>
      <c r="G47" s="42"/>
      <c r="H47" s="49"/>
      <c r="I47" s="49"/>
      <c r="J47" s="49"/>
      <c r="K47" s="49"/>
      <c r="L47" s="49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>
      <c r="A48" s="62"/>
      <c r="B48" s="34"/>
      <c r="C48" s="66"/>
      <c r="D48" s="62"/>
      <c r="E48" s="62"/>
      <c r="F48" s="62"/>
      <c r="G48" s="34"/>
      <c r="H48" s="49"/>
      <c r="I48" s="49"/>
      <c r="J48" s="49"/>
      <c r="K48" s="49"/>
      <c r="L48" s="49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>
      <c r="A49" s="48"/>
      <c r="B49" s="221" t="s">
        <v>110</v>
      </c>
      <c r="C49" s="219"/>
      <c r="D49" s="219"/>
      <c r="E49" s="219"/>
      <c r="F49" s="219"/>
      <c r="G49" s="208"/>
      <c r="H49" s="49"/>
      <c r="I49" s="49"/>
      <c r="J49" s="49"/>
      <c r="K49" s="49"/>
      <c r="L49" s="49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>
      <c r="A50" s="48"/>
      <c r="B50" s="222" t="s">
        <v>63</v>
      </c>
      <c r="C50" s="223"/>
      <c r="D50" s="224"/>
      <c r="E50" s="225" t="s">
        <v>64</v>
      </c>
      <c r="F50" s="223"/>
      <c r="G50" s="224"/>
      <c r="H50" s="49"/>
      <c r="I50" s="49"/>
      <c r="J50" s="49"/>
      <c r="K50" s="49"/>
      <c r="L50" s="49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45">
      <c r="A51" s="50"/>
      <c r="B51" s="51" t="s">
        <v>65</v>
      </c>
      <c r="C51" s="52" t="s">
        <v>66</v>
      </c>
      <c r="D51" s="52" t="s">
        <v>67</v>
      </c>
      <c r="E51" s="52" t="s">
        <v>68</v>
      </c>
      <c r="F51" s="52" t="s">
        <v>69</v>
      </c>
      <c r="G51" s="52" t="s">
        <v>70</v>
      </c>
      <c r="H51" s="49"/>
      <c r="I51" s="49"/>
      <c r="J51" s="49"/>
      <c r="K51" s="49"/>
      <c r="L51" s="49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>
      <c r="A52" s="43">
        <v>1</v>
      </c>
      <c r="B52" s="54" t="s">
        <v>111</v>
      </c>
      <c r="C52" s="65">
        <v>44561</v>
      </c>
      <c r="D52" s="39" t="s">
        <v>72</v>
      </c>
      <c r="E52" s="190" t="s">
        <v>103</v>
      </c>
      <c r="F52" s="39" t="s">
        <v>80</v>
      </c>
      <c r="G52" s="42"/>
      <c r="H52" s="49"/>
      <c r="I52" s="49"/>
      <c r="J52" s="49"/>
      <c r="K52" s="49"/>
      <c r="L52" s="49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>
      <c r="A53" s="43">
        <v>2</v>
      </c>
      <c r="B53" s="54" t="s">
        <v>112</v>
      </c>
      <c r="C53" s="65">
        <v>44561</v>
      </c>
      <c r="D53" s="39" t="s">
        <v>72</v>
      </c>
      <c r="E53" s="190" t="s">
        <v>103</v>
      </c>
      <c r="F53" s="39" t="s">
        <v>80</v>
      </c>
      <c r="G53" s="42"/>
      <c r="H53" s="49"/>
      <c r="I53" s="49"/>
      <c r="J53" s="49"/>
      <c r="K53" s="49"/>
      <c r="L53" s="49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>
      <c r="A54" s="62"/>
      <c r="B54" s="34"/>
      <c r="C54" s="62"/>
      <c r="D54" s="62"/>
      <c r="E54" s="62"/>
      <c r="F54" s="62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>
      <c r="A55" s="32"/>
      <c r="B55" s="226" t="s">
        <v>253</v>
      </c>
      <c r="C55" s="199"/>
      <c r="D55" s="199"/>
      <c r="E55" s="35"/>
      <c r="F55" s="32"/>
      <c r="G55" s="32"/>
      <c r="H55" s="32"/>
      <c r="I55" s="32"/>
      <c r="J55" s="32"/>
      <c r="K55" s="33"/>
      <c r="L55" s="33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>
      <c r="A56" s="32"/>
      <c r="B56" s="200"/>
      <c r="C56" s="201"/>
      <c r="D56" s="201"/>
      <c r="E56" s="35"/>
      <c r="F56" s="32"/>
      <c r="G56" s="32"/>
      <c r="H56" s="32"/>
      <c r="I56" s="32"/>
      <c r="J56" s="32"/>
      <c r="K56" s="33"/>
      <c r="L56" s="33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>
      <c r="A57" s="32"/>
      <c r="B57" s="200"/>
      <c r="C57" s="201"/>
      <c r="D57" s="201"/>
      <c r="E57" s="35"/>
      <c r="F57" s="32"/>
      <c r="G57" s="32"/>
      <c r="H57" s="32"/>
      <c r="I57" s="32"/>
      <c r="J57" s="32"/>
      <c r="K57" s="33"/>
      <c r="L57" s="33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>
      <c r="A58" s="32"/>
      <c r="B58" s="227" t="s">
        <v>113</v>
      </c>
      <c r="C58" s="203"/>
      <c r="D58" s="203"/>
      <c r="E58" s="35"/>
      <c r="F58" s="32"/>
      <c r="G58" s="32"/>
      <c r="H58" s="32"/>
      <c r="I58" s="32"/>
      <c r="J58" s="32"/>
      <c r="K58" s="33"/>
      <c r="L58" s="33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>
      <c r="A59" s="32"/>
      <c r="B59" s="35"/>
      <c r="C59" s="35"/>
      <c r="D59" s="35"/>
      <c r="E59" s="35"/>
      <c r="F59" s="32"/>
      <c r="G59" s="32"/>
      <c r="H59" s="32"/>
      <c r="I59" s="32"/>
      <c r="J59" s="32"/>
      <c r="K59" s="33"/>
      <c r="L59" s="33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>
      <c r="A60" s="32"/>
      <c r="B60" s="228" t="s">
        <v>114</v>
      </c>
      <c r="C60" s="203"/>
      <c r="D60" s="32"/>
      <c r="E60" s="35"/>
      <c r="F60" s="32"/>
      <c r="G60" s="32"/>
      <c r="H60" s="32"/>
      <c r="I60" s="32"/>
      <c r="J60" s="32"/>
      <c r="K60" s="33"/>
      <c r="L60" s="33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>
      <c r="A61" s="32"/>
      <c r="B61" s="33" t="s">
        <v>115</v>
      </c>
      <c r="C61" s="67"/>
      <c r="D61" s="35"/>
      <c r="E61" s="35"/>
      <c r="F61" s="32"/>
      <c r="G61" s="32"/>
      <c r="H61" s="32"/>
      <c r="I61" s="32"/>
      <c r="J61" s="32"/>
      <c r="K61" s="33"/>
      <c r="L61" s="33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>
      <c r="A62" s="32"/>
      <c r="B62" s="33"/>
      <c r="C62" s="67"/>
      <c r="D62" s="35"/>
      <c r="E62" s="35"/>
      <c r="F62" s="32"/>
      <c r="G62" s="32"/>
      <c r="H62" s="32"/>
      <c r="I62" s="32"/>
      <c r="J62" s="32"/>
      <c r="K62" s="33"/>
      <c r="L62" s="33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>
      <c r="A63" s="32"/>
      <c r="B63" s="68" t="s">
        <v>116</v>
      </c>
      <c r="C63" s="35"/>
      <c r="D63" s="35"/>
      <c r="E63" s="35"/>
      <c r="F63" s="32"/>
      <c r="G63" s="32"/>
      <c r="H63" s="32"/>
      <c r="I63" s="32"/>
      <c r="J63" s="32"/>
      <c r="K63" s="33"/>
      <c r="L63" s="33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30">
      <c r="A64" s="32"/>
      <c r="B64" s="69" t="s">
        <v>117</v>
      </c>
      <c r="C64" s="69" t="s">
        <v>118</v>
      </c>
      <c r="D64" s="69" t="s">
        <v>119</v>
      </c>
      <c r="E64" s="35"/>
      <c r="F64" s="32"/>
      <c r="G64" s="32"/>
      <c r="H64" s="32"/>
      <c r="I64" s="32"/>
      <c r="J64" s="32"/>
      <c r="K64" s="33"/>
      <c r="L64" s="33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>
      <c r="A65" s="38" t="s">
        <v>120</v>
      </c>
      <c r="B65" s="70">
        <v>4</v>
      </c>
      <c r="C65" s="70">
        <v>1</v>
      </c>
      <c r="D65" s="71">
        <f t="shared" ref="D65:D70" si="0">C65/B65</f>
        <v>0.25</v>
      </c>
      <c r="E65" s="35"/>
      <c r="F65" s="32"/>
      <c r="G65" s="32"/>
      <c r="H65" s="32"/>
      <c r="I65" s="32"/>
      <c r="J65" s="32"/>
      <c r="K65" s="33"/>
      <c r="L65" s="33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>
      <c r="A66" s="38" t="s">
        <v>121</v>
      </c>
      <c r="B66" s="70">
        <v>6</v>
      </c>
      <c r="C66" s="70">
        <v>2</v>
      </c>
      <c r="D66" s="71">
        <f t="shared" si="0"/>
        <v>0.33333333333333331</v>
      </c>
      <c r="E66" s="35"/>
      <c r="F66" s="32"/>
      <c r="G66" s="32"/>
      <c r="H66" s="32"/>
      <c r="I66" s="32"/>
      <c r="J66" s="32"/>
      <c r="K66" s="33"/>
      <c r="L66" s="33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>
      <c r="A67" s="38" t="s">
        <v>122</v>
      </c>
      <c r="B67" s="70">
        <v>4</v>
      </c>
      <c r="C67" s="70">
        <v>0</v>
      </c>
      <c r="D67" s="71">
        <f t="shared" si="0"/>
        <v>0</v>
      </c>
      <c r="E67" s="35"/>
      <c r="F67" s="32"/>
      <c r="G67" s="32"/>
      <c r="H67" s="32"/>
      <c r="I67" s="32"/>
      <c r="J67" s="32"/>
      <c r="K67" s="33"/>
      <c r="L67" s="33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>
      <c r="A68" s="38" t="s">
        <v>123</v>
      </c>
      <c r="B68" s="70">
        <v>4</v>
      </c>
      <c r="C68" s="70">
        <v>0</v>
      </c>
      <c r="D68" s="71">
        <f t="shared" si="0"/>
        <v>0</v>
      </c>
      <c r="E68" s="35"/>
      <c r="F68" s="32"/>
      <c r="G68" s="32"/>
      <c r="H68" s="32"/>
      <c r="I68" s="32"/>
      <c r="J68" s="32"/>
      <c r="K68" s="33"/>
      <c r="L68" s="33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>
      <c r="A69" s="38" t="s">
        <v>124</v>
      </c>
      <c r="B69" s="70">
        <v>4</v>
      </c>
      <c r="C69" s="70">
        <v>0</v>
      </c>
      <c r="D69" s="71">
        <f t="shared" si="0"/>
        <v>0</v>
      </c>
      <c r="E69" s="35"/>
      <c r="F69" s="32"/>
      <c r="G69" s="32"/>
      <c r="H69" s="32"/>
      <c r="I69" s="32"/>
      <c r="J69" s="32"/>
      <c r="K69" s="33"/>
      <c r="L69" s="33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>
      <c r="A70" s="38" t="s">
        <v>125</v>
      </c>
      <c r="B70" s="70">
        <v>2</v>
      </c>
      <c r="C70" s="70">
        <v>0</v>
      </c>
      <c r="D70" s="71">
        <f t="shared" si="0"/>
        <v>0</v>
      </c>
      <c r="E70" s="35"/>
      <c r="F70" s="32"/>
      <c r="G70" s="32"/>
      <c r="H70" s="32"/>
      <c r="I70" s="32"/>
      <c r="J70" s="32"/>
      <c r="K70" s="33"/>
      <c r="L70" s="33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>
      <c r="A71" s="32"/>
      <c r="B71" s="72"/>
      <c r="C71" s="67"/>
      <c r="D71" s="35"/>
      <c r="E71" s="35"/>
      <c r="F71" s="32"/>
      <c r="G71" s="32"/>
      <c r="H71" s="32"/>
      <c r="I71" s="32"/>
      <c r="J71" s="32"/>
      <c r="K71" s="33"/>
      <c r="L71" s="33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>
      <c r="A72" s="32"/>
      <c r="B72" s="68" t="s">
        <v>126</v>
      </c>
      <c r="C72" s="67"/>
      <c r="D72" s="35"/>
      <c r="E72" s="62"/>
      <c r="F72" s="32"/>
      <c r="G72" s="32"/>
      <c r="H72" s="32"/>
      <c r="I72" s="32"/>
      <c r="J72" s="32"/>
      <c r="K72" s="33"/>
      <c r="L72" s="33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30">
      <c r="A73" s="229" t="s">
        <v>120</v>
      </c>
      <c r="B73" s="70" t="s">
        <v>127</v>
      </c>
      <c r="C73" s="70" t="s">
        <v>128</v>
      </c>
      <c r="D73" s="35"/>
      <c r="E73" s="62"/>
      <c r="F73" s="32"/>
      <c r="G73" s="32"/>
      <c r="H73" s="32"/>
      <c r="I73" s="32"/>
      <c r="J73" s="32"/>
      <c r="K73" s="33"/>
      <c r="L73" s="33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>
      <c r="A74" s="193"/>
      <c r="B74" s="73" t="s">
        <v>129</v>
      </c>
      <c r="C74" s="74">
        <f>57506.67/2</f>
        <v>28753.334999999999</v>
      </c>
      <c r="D74" s="35"/>
      <c r="E74" s="62"/>
      <c r="F74" s="32"/>
      <c r="G74" s="32"/>
      <c r="H74" s="32"/>
      <c r="I74" s="32"/>
      <c r="J74" s="32"/>
      <c r="K74" s="33"/>
      <c r="L74" s="33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>
      <c r="A75" s="193"/>
      <c r="B75" s="73" t="s">
        <v>130</v>
      </c>
      <c r="C75" s="74">
        <f>C74</f>
        <v>28753.334999999999</v>
      </c>
      <c r="D75" s="35"/>
      <c r="E75" s="62"/>
      <c r="F75" s="32"/>
      <c r="G75" s="32"/>
      <c r="H75" s="32"/>
      <c r="I75" s="32"/>
      <c r="J75" s="32"/>
      <c r="K75" s="33"/>
      <c r="L75" s="33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>
      <c r="A76" s="193"/>
      <c r="B76" s="73" t="s">
        <v>131</v>
      </c>
      <c r="C76" s="74"/>
      <c r="D76" s="35"/>
      <c r="E76" s="62"/>
      <c r="F76" s="32"/>
      <c r="G76" s="32"/>
      <c r="H76" s="32"/>
      <c r="I76" s="32"/>
      <c r="J76" s="32"/>
      <c r="K76" s="33"/>
      <c r="L76" s="33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>
      <c r="A77" s="193"/>
      <c r="B77" s="73" t="s">
        <v>132</v>
      </c>
      <c r="C77" s="74">
        <v>70000</v>
      </c>
      <c r="D77" s="35"/>
      <c r="E77" s="62"/>
      <c r="F77" s="32"/>
      <c r="G77" s="32"/>
      <c r="H77" s="32"/>
      <c r="I77" s="32"/>
      <c r="J77" s="32"/>
      <c r="K77" s="33"/>
      <c r="L77" s="33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>
      <c r="A78" s="194"/>
      <c r="B78" s="73" t="s">
        <v>133</v>
      </c>
      <c r="C78" s="73">
        <f>SUM(C74:C77)</f>
        <v>127506.67</v>
      </c>
      <c r="D78" s="35"/>
      <c r="E78" s="62"/>
      <c r="F78" s="32"/>
      <c r="G78" s="32"/>
      <c r="H78" s="32"/>
      <c r="I78" s="32"/>
      <c r="J78" s="32"/>
      <c r="K78" s="33"/>
      <c r="L78" s="33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30">
      <c r="A79" s="230" t="s">
        <v>121</v>
      </c>
      <c r="B79" s="75" t="s">
        <v>127</v>
      </c>
      <c r="C79" s="75" t="s">
        <v>128</v>
      </c>
      <c r="D79" s="62"/>
      <c r="E79" s="227"/>
      <c r="F79" s="203"/>
      <c r="G79" s="203"/>
      <c r="H79" s="32"/>
      <c r="I79" s="32"/>
      <c r="J79" s="32"/>
      <c r="K79" s="33"/>
      <c r="L79" s="33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>
      <c r="A80" s="193"/>
      <c r="B80" s="76" t="s">
        <v>129</v>
      </c>
      <c r="C80" s="77">
        <f>30846/2</f>
        <v>15423</v>
      </c>
      <c r="D80" s="35"/>
      <c r="E80" s="231"/>
      <c r="F80" s="199"/>
      <c r="G80" s="199"/>
      <c r="H80" s="199"/>
      <c r="I80" s="199"/>
      <c r="J80" s="32"/>
      <c r="K80" s="33"/>
      <c r="L80" s="33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>
      <c r="A81" s="193"/>
      <c r="B81" s="76" t="s">
        <v>130</v>
      </c>
      <c r="C81" s="77"/>
      <c r="D81" s="32"/>
      <c r="E81" s="200"/>
      <c r="F81" s="201"/>
      <c r="G81" s="201"/>
      <c r="H81" s="201"/>
      <c r="I81" s="201"/>
      <c r="J81" s="32"/>
      <c r="K81" s="33"/>
      <c r="L81" s="33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>
      <c r="A82" s="193"/>
      <c r="B82" s="76" t="s">
        <v>131</v>
      </c>
      <c r="C82" s="77">
        <f>C80</f>
        <v>15423</v>
      </c>
      <c r="D82" s="32"/>
      <c r="E82" s="200"/>
      <c r="F82" s="201"/>
      <c r="G82" s="201"/>
      <c r="H82" s="201"/>
      <c r="I82" s="201"/>
      <c r="J82" s="32"/>
      <c r="K82" s="33"/>
      <c r="L82" s="33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>
      <c r="A83" s="193"/>
      <c r="B83" s="76" t="s">
        <v>132</v>
      </c>
      <c r="C83" s="77"/>
      <c r="D83" s="32"/>
      <c r="E83" s="200"/>
      <c r="F83" s="201"/>
      <c r="G83" s="201"/>
      <c r="H83" s="201"/>
      <c r="I83" s="201"/>
      <c r="J83" s="32"/>
      <c r="K83" s="33"/>
      <c r="L83" s="33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>
      <c r="A84" s="193"/>
      <c r="B84" s="76" t="s">
        <v>134</v>
      </c>
      <c r="C84" s="77"/>
      <c r="D84" s="32"/>
      <c r="E84" s="200"/>
      <c r="F84" s="201"/>
      <c r="G84" s="201"/>
      <c r="H84" s="201"/>
      <c r="I84" s="201"/>
      <c r="J84" s="32"/>
      <c r="K84" s="33"/>
      <c r="L84" s="33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>
      <c r="A85" s="193"/>
      <c r="B85" s="76" t="s">
        <v>135</v>
      </c>
      <c r="C85" s="77"/>
      <c r="D85" s="78"/>
      <c r="E85" s="200"/>
      <c r="F85" s="201"/>
      <c r="G85" s="201"/>
      <c r="H85" s="201"/>
      <c r="I85" s="201"/>
      <c r="J85" s="32"/>
      <c r="K85" s="33"/>
      <c r="L85" s="33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>
      <c r="A86" s="194"/>
      <c r="B86" s="76" t="s">
        <v>133</v>
      </c>
      <c r="C86" s="76">
        <f>SUM(C80:C85)</f>
        <v>30846</v>
      </c>
      <c r="D86" s="62"/>
      <c r="E86" s="200"/>
      <c r="F86" s="201"/>
      <c r="G86" s="201"/>
      <c r="H86" s="201"/>
      <c r="I86" s="201"/>
      <c r="J86" s="32"/>
      <c r="K86" s="33"/>
      <c r="L86" s="33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30">
      <c r="A87" s="229" t="s">
        <v>122</v>
      </c>
      <c r="B87" s="70" t="s">
        <v>127</v>
      </c>
      <c r="C87" s="70" t="s">
        <v>128</v>
      </c>
      <c r="D87" s="32"/>
      <c r="E87" s="200"/>
      <c r="F87" s="201"/>
      <c r="G87" s="201"/>
      <c r="H87" s="201"/>
      <c r="I87" s="201"/>
      <c r="J87" s="32"/>
      <c r="K87" s="33"/>
      <c r="L87" s="33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>
      <c r="A88" s="193"/>
      <c r="B88" s="73" t="s">
        <v>129</v>
      </c>
      <c r="C88" s="74">
        <f>77800/2</f>
        <v>38900</v>
      </c>
      <c r="D88" s="32"/>
      <c r="E88" s="236"/>
      <c r="F88" s="199"/>
      <c r="G88" s="199"/>
      <c r="H88" s="199"/>
      <c r="I88" s="199"/>
      <c r="J88" s="32"/>
      <c r="K88" s="33"/>
      <c r="L88" s="33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>
      <c r="A89" s="193"/>
      <c r="B89" s="73" t="s">
        <v>130</v>
      </c>
      <c r="C89" s="74"/>
      <c r="D89" s="32"/>
      <c r="E89" s="200"/>
      <c r="F89" s="201"/>
      <c r="G89" s="201"/>
      <c r="H89" s="201"/>
      <c r="I89" s="201"/>
      <c r="J89" s="32"/>
      <c r="K89" s="33"/>
      <c r="L89" s="33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>
      <c r="A90" s="193"/>
      <c r="B90" s="73" t="s">
        <v>131</v>
      </c>
      <c r="C90" s="74">
        <v>42200</v>
      </c>
      <c r="D90" s="32" t="s">
        <v>136</v>
      </c>
      <c r="E90" s="200"/>
      <c r="F90" s="201"/>
      <c r="G90" s="201"/>
      <c r="H90" s="201"/>
      <c r="I90" s="201"/>
      <c r="J90" s="32"/>
      <c r="K90" s="33"/>
      <c r="L90" s="33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>
      <c r="A91" s="193"/>
      <c r="B91" s="73" t="s">
        <v>132</v>
      </c>
      <c r="C91" s="74"/>
      <c r="D91" s="32"/>
      <c r="E91" s="32"/>
      <c r="F91" s="32"/>
      <c r="G91" s="79"/>
      <c r="H91" s="79"/>
      <c r="I91" s="79"/>
      <c r="J91" s="32"/>
      <c r="K91" s="33"/>
      <c r="L91" s="33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>
      <c r="A92" s="194"/>
      <c r="B92" s="73" t="s">
        <v>133</v>
      </c>
      <c r="C92" s="73">
        <f>SUM(C88:C91)</f>
        <v>81100</v>
      </c>
      <c r="D92" s="32"/>
      <c r="E92" s="32"/>
      <c r="F92" s="32"/>
      <c r="G92" s="79"/>
      <c r="H92" s="79"/>
      <c r="I92" s="79"/>
      <c r="J92" s="32"/>
      <c r="K92" s="33"/>
      <c r="L92" s="33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30">
      <c r="A93" s="230" t="s">
        <v>123</v>
      </c>
      <c r="B93" s="75" t="s">
        <v>127</v>
      </c>
      <c r="C93" s="75" t="s">
        <v>128</v>
      </c>
      <c r="D93" s="32"/>
      <c r="E93" s="32"/>
      <c r="F93" s="32"/>
      <c r="G93" s="79"/>
      <c r="H93" s="79"/>
      <c r="I93" s="79"/>
      <c r="J93" s="32"/>
      <c r="K93" s="33"/>
      <c r="L93" s="33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>
      <c r="A94" s="193"/>
      <c r="B94" s="76" t="s">
        <v>129</v>
      </c>
      <c r="C94" s="77">
        <f>C88</f>
        <v>38900</v>
      </c>
      <c r="D94" s="32"/>
      <c r="E94" s="32"/>
      <c r="F94" s="32"/>
      <c r="G94" s="79"/>
      <c r="H94" s="79"/>
      <c r="I94" s="79"/>
      <c r="J94" s="32"/>
      <c r="K94" s="33"/>
      <c r="L94" s="33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>
      <c r="A95" s="193"/>
      <c r="B95" s="76" t="s">
        <v>130</v>
      </c>
      <c r="C95" s="77"/>
      <c r="D95" s="62"/>
      <c r="E95" s="32"/>
      <c r="F95" s="32"/>
      <c r="G95" s="79"/>
      <c r="H95" s="79"/>
      <c r="I95" s="79"/>
      <c r="J95" s="32"/>
      <c r="K95" s="33"/>
      <c r="L95" s="33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>
      <c r="A96" s="193"/>
      <c r="B96" s="76" t="s">
        <v>131</v>
      </c>
      <c r="C96" s="77"/>
      <c r="D96" s="34"/>
      <c r="E96" s="34"/>
      <c r="F96" s="32"/>
      <c r="G96" s="79"/>
      <c r="H96" s="79"/>
      <c r="I96" s="79"/>
      <c r="J96" s="32"/>
      <c r="K96" s="33"/>
      <c r="L96" s="33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>
      <c r="A97" s="193"/>
      <c r="B97" s="76" t="s">
        <v>132</v>
      </c>
      <c r="C97" s="77">
        <f>250000+63778.18+30793.91+173356.54</f>
        <v>517928.63</v>
      </c>
      <c r="D97" s="34"/>
      <c r="E97" s="34"/>
      <c r="F97" s="32"/>
      <c r="G97" s="79"/>
      <c r="H97" s="79"/>
      <c r="I97" s="79"/>
      <c r="J97" s="32"/>
      <c r="K97" s="33"/>
      <c r="L97" s="33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>
      <c r="A98" s="194"/>
      <c r="B98" s="76" t="s">
        <v>133</v>
      </c>
      <c r="C98" s="76">
        <f>SUM(C94:C97)</f>
        <v>556828.63</v>
      </c>
      <c r="D98" s="32"/>
      <c r="E98" s="32"/>
      <c r="F98" s="32"/>
      <c r="G98" s="79"/>
      <c r="H98" s="79"/>
      <c r="I98" s="79"/>
      <c r="J98" s="32"/>
      <c r="K98" s="33"/>
      <c r="L98" s="33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30">
      <c r="A99" s="229" t="s">
        <v>124</v>
      </c>
      <c r="B99" s="70" t="s">
        <v>127</v>
      </c>
      <c r="C99" s="70" t="s">
        <v>128</v>
      </c>
      <c r="D99" s="32"/>
      <c r="E99" s="32"/>
      <c r="F99" s="32"/>
      <c r="G99" s="32"/>
      <c r="H99" s="32"/>
      <c r="I99" s="32"/>
      <c r="J99" s="32"/>
      <c r="K99" s="33"/>
      <c r="L99" s="33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>
      <c r="A100" s="193"/>
      <c r="B100" s="73" t="s">
        <v>129</v>
      </c>
      <c r="C100" s="74"/>
      <c r="D100" s="32"/>
      <c r="E100" s="32"/>
      <c r="F100" s="32"/>
      <c r="G100" s="32"/>
      <c r="H100" s="32"/>
      <c r="I100" s="32"/>
      <c r="J100" s="32"/>
      <c r="K100" s="33"/>
      <c r="L100" s="33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>
      <c r="A101" s="193"/>
      <c r="B101" s="73" t="s">
        <v>130</v>
      </c>
      <c r="C101" s="74"/>
      <c r="D101" s="35"/>
      <c r="E101" s="32"/>
      <c r="F101" s="32"/>
      <c r="G101" s="33"/>
      <c r="H101" s="32"/>
      <c r="I101" s="32"/>
      <c r="J101" s="32"/>
      <c r="K101" s="33"/>
      <c r="L101" s="33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>
      <c r="A102" s="193"/>
      <c r="B102" s="73" t="s">
        <v>131</v>
      </c>
      <c r="C102" s="74"/>
      <c r="D102" s="80"/>
      <c r="E102" s="32"/>
      <c r="F102" s="32"/>
      <c r="G102" s="33"/>
      <c r="H102" s="32"/>
      <c r="I102" s="32"/>
      <c r="J102" s="32"/>
      <c r="K102" s="33"/>
      <c r="L102" s="33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>
      <c r="A103" s="193"/>
      <c r="B103" s="73" t="s">
        <v>132</v>
      </c>
      <c r="C103" s="74"/>
      <c r="D103" s="80"/>
      <c r="E103" s="32"/>
      <c r="F103" s="32"/>
      <c r="G103" s="33"/>
      <c r="H103" s="32"/>
      <c r="I103" s="32"/>
      <c r="J103" s="32"/>
      <c r="K103" s="33"/>
      <c r="L103" s="33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>
      <c r="A104" s="194"/>
      <c r="B104" s="73" t="s">
        <v>133</v>
      </c>
      <c r="C104" s="73">
        <f>SUM(C100:C103)</f>
        <v>0</v>
      </c>
      <c r="D104" s="32"/>
      <c r="E104" s="32"/>
      <c r="F104" s="32"/>
      <c r="G104" s="33"/>
      <c r="H104" s="32"/>
      <c r="I104" s="32"/>
      <c r="J104" s="32"/>
      <c r="K104" s="33"/>
      <c r="L104" s="33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30">
      <c r="A105" s="230" t="s">
        <v>125</v>
      </c>
      <c r="B105" s="75" t="s">
        <v>127</v>
      </c>
      <c r="C105" s="75" t="s">
        <v>128</v>
      </c>
      <c r="D105" s="32"/>
      <c r="E105" s="32"/>
      <c r="F105" s="32"/>
      <c r="G105" s="33"/>
      <c r="H105" s="32"/>
      <c r="I105" s="32"/>
      <c r="J105" s="32"/>
      <c r="K105" s="33"/>
      <c r="L105" s="33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>
      <c r="A106" s="193"/>
      <c r="B106" s="76" t="s">
        <v>129</v>
      </c>
      <c r="C106" s="77"/>
      <c r="D106" s="32"/>
      <c r="E106" s="32"/>
      <c r="F106" s="32"/>
      <c r="G106" s="33"/>
      <c r="H106" s="32"/>
      <c r="I106" s="32"/>
      <c r="J106" s="32"/>
      <c r="K106" s="33"/>
      <c r="L106" s="33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>
      <c r="A107" s="193"/>
      <c r="B107" s="76" t="s">
        <v>130</v>
      </c>
      <c r="C107" s="77"/>
      <c r="D107" s="32"/>
      <c r="E107" s="32"/>
      <c r="F107" s="32"/>
      <c r="G107" s="33"/>
      <c r="H107" s="32"/>
      <c r="I107" s="32"/>
      <c r="J107" s="32"/>
      <c r="K107" s="33"/>
      <c r="L107" s="33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>
      <c r="A108" s="194"/>
      <c r="B108" s="76" t="s">
        <v>133</v>
      </c>
      <c r="C108" s="76">
        <f>SUM(C106:C107)</f>
        <v>0</v>
      </c>
      <c r="D108" s="32"/>
      <c r="E108" s="32"/>
      <c r="F108" s="32"/>
      <c r="G108" s="33"/>
      <c r="H108" s="32"/>
      <c r="I108" s="32"/>
      <c r="J108" s="32"/>
      <c r="K108" s="33"/>
      <c r="L108" s="33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>
      <c r="A109" s="81"/>
      <c r="B109" s="82"/>
      <c r="C109" s="83"/>
      <c r="D109" s="83"/>
      <c r="E109" s="83"/>
      <c r="F109" s="83"/>
      <c r="G109" s="84"/>
      <c r="H109" s="83"/>
      <c r="I109" s="83"/>
      <c r="J109" s="83"/>
      <c r="K109" s="84"/>
      <c r="L109" s="84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</row>
    <row r="110" spans="1:26">
      <c r="A110" s="32"/>
      <c r="B110" s="33"/>
      <c r="C110" s="32"/>
      <c r="D110" s="62"/>
      <c r="E110" s="62"/>
      <c r="F110" s="62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>
      <c r="A111" s="86"/>
      <c r="B111" s="87"/>
      <c r="C111" s="87"/>
      <c r="D111" s="88"/>
      <c r="E111" s="88"/>
      <c r="F111" s="88"/>
      <c r="G111" s="88"/>
      <c r="H111" s="88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>
      <c r="A112" s="232" t="s">
        <v>137</v>
      </c>
      <c r="B112" s="203"/>
      <c r="C112" s="89"/>
      <c r="D112" s="88"/>
      <c r="E112" s="88"/>
      <c r="F112" s="88"/>
      <c r="G112" s="88"/>
      <c r="H112" s="88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>
      <c r="A113" s="233" t="s">
        <v>138</v>
      </c>
      <c r="B113" s="215"/>
      <c r="C113" s="215"/>
      <c r="D113" s="211"/>
      <c r="E113" s="88"/>
      <c r="F113" s="88"/>
      <c r="G113" s="88"/>
      <c r="H113" s="88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>
      <c r="A114" s="234"/>
      <c r="B114" s="201"/>
      <c r="C114" s="201"/>
      <c r="D114" s="235"/>
      <c r="E114" s="88"/>
      <c r="F114" s="88"/>
      <c r="G114" s="88"/>
      <c r="H114" s="88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>
      <c r="A115" s="234"/>
      <c r="B115" s="201"/>
      <c r="C115" s="201"/>
      <c r="D115" s="235"/>
      <c r="E115" s="88"/>
      <c r="F115" s="88"/>
      <c r="G115" s="88"/>
      <c r="H115" s="88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>
      <c r="A116" s="212"/>
      <c r="B116" s="216"/>
      <c r="C116" s="216"/>
      <c r="D116" s="213"/>
      <c r="E116" s="88"/>
      <c r="F116" s="88"/>
      <c r="G116" s="88"/>
      <c r="H116" s="88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>
      <c r="A117" s="32"/>
      <c r="B117" s="68" t="s">
        <v>116</v>
      </c>
      <c r="C117" s="35"/>
      <c r="D117" s="35"/>
      <c r="E117" s="188"/>
      <c r="F117" s="188"/>
      <c r="G117" s="188"/>
      <c r="H117" s="188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30">
      <c r="A118" s="32"/>
      <c r="B118" s="189" t="s">
        <v>254</v>
      </c>
      <c r="C118" s="69" t="s">
        <v>118</v>
      </c>
      <c r="D118" s="69" t="s">
        <v>119</v>
      </c>
      <c r="E118" s="188"/>
      <c r="F118" s="188"/>
      <c r="G118" s="188"/>
      <c r="H118" s="188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>
      <c r="A119" s="38" t="s">
        <v>120</v>
      </c>
      <c r="B119" s="70">
        <v>0</v>
      </c>
      <c r="C119" s="70">
        <v>1</v>
      </c>
      <c r="D119" s="71"/>
      <c r="E119" s="237" t="s">
        <v>255</v>
      </c>
      <c r="F119" s="238"/>
      <c r="G119" s="238"/>
      <c r="H119" s="188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>
      <c r="A120" s="38" t="s">
        <v>121</v>
      </c>
      <c r="B120" s="70">
        <v>2</v>
      </c>
      <c r="C120" s="70">
        <v>2</v>
      </c>
      <c r="D120" s="71">
        <f t="shared" ref="D120" si="1">C120/B120</f>
        <v>1</v>
      </c>
      <c r="E120" s="88"/>
      <c r="F120" s="88"/>
      <c r="G120" s="88"/>
      <c r="H120" s="88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>
      <c r="A121" s="38" t="s">
        <v>122</v>
      </c>
      <c r="B121" s="70"/>
      <c r="C121" s="70"/>
      <c r="D121" s="71"/>
      <c r="E121" s="87"/>
      <c r="F121" s="91"/>
      <c r="G121" s="91"/>
      <c r="H121" s="91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>
      <c r="A122" s="38" t="s">
        <v>123</v>
      </c>
      <c r="B122" s="70"/>
      <c r="C122" s="70"/>
      <c r="D122" s="71"/>
      <c r="E122" s="87"/>
      <c r="F122" s="91"/>
      <c r="G122" s="91"/>
      <c r="H122" s="91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>
      <c r="A123" s="38" t="s">
        <v>124</v>
      </c>
      <c r="B123" s="70"/>
      <c r="C123" s="70"/>
      <c r="D123" s="71"/>
      <c r="E123" s="87"/>
      <c r="F123" s="91"/>
      <c r="G123" s="91"/>
      <c r="H123" s="91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>
      <c r="A124" s="38" t="s">
        <v>125</v>
      </c>
      <c r="B124" s="70">
        <v>2</v>
      </c>
      <c r="C124" s="70">
        <v>0</v>
      </c>
      <c r="D124" s="71">
        <v>0</v>
      </c>
      <c r="E124" s="239" t="s">
        <v>256</v>
      </c>
      <c r="F124" s="240"/>
      <c r="G124" s="240"/>
      <c r="H124" s="91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>
      <c r="A125" s="99"/>
      <c r="B125" s="99"/>
      <c r="C125" s="99"/>
      <c r="D125" s="99"/>
    </row>
    <row r="126" spans="1:26">
      <c r="A126" s="99"/>
      <c r="B126" s="99"/>
      <c r="C126" s="99"/>
      <c r="D126" s="99"/>
    </row>
    <row r="127" spans="1:26">
      <c r="A127" s="99"/>
      <c r="B127" s="99"/>
      <c r="C127" s="99"/>
      <c r="D127" s="99"/>
    </row>
    <row r="128" spans="1:26">
      <c r="A128" s="86"/>
      <c r="B128" s="87"/>
      <c r="C128" s="87"/>
      <c r="D128" s="88"/>
    </row>
    <row r="129" spans="1:26" ht="15.75" thickBot="1">
      <c r="A129" s="248" t="s">
        <v>250</v>
      </c>
      <c r="B129" s="249"/>
      <c r="C129" s="87"/>
      <c r="D129" s="87"/>
    </row>
    <row r="130" spans="1:26">
      <c r="A130" s="250" t="s">
        <v>249</v>
      </c>
      <c r="B130" s="245"/>
      <c r="C130" s="87"/>
    </row>
    <row r="131" spans="1:26">
      <c r="A131" s="172" t="s">
        <v>140</v>
      </c>
      <c r="B131" s="173">
        <v>11</v>
      </c>
      <c r="C131" s="87"/>
      <c r="E131" s="87"/>
      <c r="F131" s="91"/>
      <c r="G131" s="91"/>
      <c r="H131" s="91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>
      <c r="A132" s="172" t="s">
        <v>141</v>
      </c>
      <c r="B132" s="173">
        <v>382</v>
      </c>
      <c r="C132" s="87"/>
      <c r="D132" s="87"/>
      <c r="E132" s="87"/>
      <c r="F132" s="91"/>
      <c r="G132" s="91"/>
      <c r="H132" s="91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>
      <c r="A133" s="172" t="s">
        <v>142</v>
      </c>
      <c r="B133" s="173">
        <f>21</f>
        <v>21</v>
      </c>
      <c r="E133" s="87"/>
      <c r="F133" s="91"/>
      <c r="G133" s="91"/>
      <c r="H133" s="91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>
      <c r="A134" s="251" t="s">
        <v>143</v>
      </c>
      <c r="B134" s="252"/>
      <c r="E134" s="87"/>
      <c r="F134" s="91"/>
      <c r="G134" s="91"/>
      <c r="H134" s="91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s="162" customFormat="1">
      <c r="A135" s="174" t="s">
        <v>145</v>
      </c>
      <c r="B135" s="179">
        <f>B132/B131</f>
        <v>34.727272727272727</v>
      </c>
      <c r="C135"/>
      <c r="D135"/>
      <c r="E135" s="159"/>
      <c r="F135" s="160"/>
      <c r="G135" s="160"/>
      <c r="H135" s="160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</row>
    <row r="136" spans="1:26" s="162" customFormat="1" ht="15.75" thickBot="1">
      <c r="A136" s="176" t="s">
        <v>248</v>
      </c>
      <c r="B136" s="180">
        <f>B132/B133</f>
        <v>18.19047619047619</v>
      </c>
      <c r="C136"/>
      <c r="D136"/>
      <c r="E136" s="159"/>
      <c r="F136" s="160"/>
      <c r="G136" s="160"/>
      <c r="H136" s="160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</row>
    <row r="137" spans="1:26" ht="15.75" thickBot="1">
      <c r="A137" s="169"/>
      <c r="B137" s="169"/>
      <c r="E137" s="92"/>
      <c r="F137" s="93"/>
      <c r="G137" s="93"/>
      <c r="H137" s="93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>
      <c r="A138" s="253" t="s">
        <v>251</v>
      </c>
      <c r="B138" s="254"/>
      <c r="E138" s="92"/>
      <c r="F138" s="93"/>
      <c r="G138" s="93"/>
      <c r="H138" s="93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>
      <c r="A139" s="177" t="s">
        <v>140</v>
      </c>
      <c r="B139" s="171">
        <v>16</v>
      </c>
      <c r="C139" s="87"/>
      <c r="D139" s="87"/>
      <c r="E139" s="92"/>
      <c r="F139" s="93"/>
      <c r="G139" s="93"/>
      <c r="H139" s="93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>
      <c r="A140" s="178" t="s">
        <v>141</v>
      </c>
      <c r="B140" s="173">
        <v>241</v>
      </c>
      <c r="C140" s="87"/>
      <c r="D140" s="87"/>
      <c r="E140" s="92"/>
      <c r="F140" s="93"/>
      <c r="G140" s="93"/>
      <c r="H140" s="93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>
      <c r="A141" s="178" t="s">
        <v>142</v>
      </c>
      <c r="B141" s="173">
        <v>12</v>
      </c>
      <c r="C141" s="87"/>
      <c r="D141" s="87"/>
      <c r="E141" s="92"/>
      <c r="F141" s="93"/>
      <c r="G141" s="93"/>
      <c r="H141" s="93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>
      <c r="A142" s="251" t="s">
        <v>143</v>
      </c>
      <c r="B142" s="252"/>
      <c r="C142" s="87"/>
      <c r="D142" s="87"/>
      <c r="E142" s="92"/>
      <c r="F142" s="93"/>
      <c r="G142" s="93"/>
      <c r="H142" s="93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>
      <c r="A143" s="174" t="s">
        <v>145</v>
      </c>
      <c r="B143" s="179">
        <f>B140/B139</f>
        <v>15.0625</v>
      </c>
      <c r="C143" s="159"/>
      <c r="D143" s="159"/>
      <c r="E143" s="92"/>
      <c r="F143" s="93"/>
      <c r="G143" s="93"/>
      <c r="H143" s="93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s="166" customFormat="1" ht="15.75" thickBot="1">
      <c r="A144" s="176" t="s">
        <v>248</v>
      </c>
      <c r="B144" s="180">
        <f>B140/B141</f>
        <v>20.083333333333332</v>
      </c>
      <c r="C144" s="159"/>
      <c r="D144" s="159"/>
      <c r="E144" s="163"/>
      <c r="F144" s="164"/>
      <c r="G144" s="164"/>
      <c r="H144" s="164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</row>
    <row r="145" spans="1:26" s="166" customFormat="1" ht="15.75" thickBot="1">
      <c r="A145" s="167"/>
      <c r="B145" s="168"/>
      <c r="C145" s="92"/>
      <c r="D145" s="92"/>
      <c r="E145" s="163"/>
      <c r="F145" s="164"/>
      <c r="G145" s="164"/>
      <c r="H145" s="164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</row>
    <row r="146" spans="1:26">
      <c r="A146" s="255" t="s">
        <v>146</v>
      </c>
      <c r="B146" s="256"/>
      <c r="C146" s="92"/>
      <c r="D146" s="92"/>
      <c r="E146" s="92"/>
      <c r="F146" s="93"/>
      <c r="G146" s="93"/>
      <c r="H146" s="93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>
      <c r="A147" s="170" t="s">
        <v>140</v>
      </c>
      <c r="B147" s="171">
        <v>4</v>
      </c>
      <c r="C147" s="92"/>
      <c r="D147" s="92"/>
      <c r="E147" s="92"/>
      <c r="F147" s="93"/>
      <c r="G147" s="93"/>
      <c r="H147" s="93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>
      <c r="A148" s="172" t="s">
        <v>141</v>
      </c>
      <c r="B148" s="173">
        <v>32</v>
      </c>
      <c r="C148" s="92"/>
      <c r="D148" s="92"/>
      <c r="E148" s="92"/>
      <c r="F148" s="93"/>
      <c r="G148" s="93"/>
      <c r="H148" s="93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>
      <c r="A149" s="172" t="s">
        <v>142</v>
      </c>
      <c r="B149" s="173">
        <v>9</v>
      </c>
      <c r="C149" s="92"/>
      <c r="D149" s="92"/>
      <c r="E149" s="92"/>
      <c r="F149" s="93"/>
      <c r="G149" s="93"/>
      <c r="H149" s="93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>
      <c r="A150" s="251" t="s">
        <v>143</v>
      </c>
      <c r="B150" s="252"/>
      <c r="C150" s="92"/>
      <c r="D150" s="92"/>
      <c r="E150" s="92"/>
      <c r="F150" s="93"/>
      <c r="G150" s="93"/>
      <c r="H150" s="93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>
      <c r="A151" s="174" t="s">
        <v>145</v>
      </c>
      <c r="B151" s="175">
        <f>B148/B147</f>
        <v>8</v>
      </c>
      <c r="C151" s="92"/>
      <c r="D151" s="92"/>
      <c r="E151" s="92"/>
      <c r="F151" s="93"/>
      <c r="G151" s="93"/>
      <c r="H151" s="93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5.75" thickBot="1">
      <c r="A152" s="176" t="s">
        <v>248</v>
      </c>
      <c r="B152" s="180">
        <f>B148/B149</f>
        <v>3.5555555555555554</v>
      </c>
      <c r="C152" s="163"/>
      <c r="D152" s="163"/>
      <c r="E152" s="92"/>
      <c r="F152" s="93"/>
      <c r="G152" s="93"/>
      <c r="H152" s="93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>
      <c r="A153" s="167"/>
      <c r="B153" s="168"/>
      <c r="C153" s="163"/>
      <c r="D153" s="163"/>
      <c r="E153" s="92"/>
      <c r="F153" s="93"/>
      <c r="G153" s="93"/>
      <c r="H153" s="93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5.75" thickBot="1">
      <c r="A154" s="94"/>
      <c r="B154" s="95"/>
      <c r="C154" s="92"/>
      <c r="D154" s="92"/>
      <c r="E154" s="92"/>
      <c r="F154" s="93"/>
      <c r="G154" s="93"/>
      <c r="H154" s="93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>
      <c r="A155" s="244" t="s">
        <v>252</v>
      </c>
      <c r="B155" s="245"/>
      <c r="C155" s="92"/>
      <c r="D155" s="92"/>
      <c r="E155" s="92"/>
      <c r="F155" s="93"/>
      <c r="G155" s="93"/>
      <c r="H155" s="93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>
      <c r="A156" s="182" t="s">
        <v>147</v>
      </c>
      <c r="B156" s="183">
        <v>4</v>
      </c>
      <c r="C156" s="92"/>
      <c r="D156" s="92"/>
      <c r="E156" s="87"/>
      <c r="F156" s="91"/>
      <c r="G156" s="91"/>
      <c r="H156" s="91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>
      <c r="A157" s="182" t="s">
        <v>140</v>
      </c>
      <c r="B157" s="183">
        <v>14</v>
      </c>
      <c r="C157" s="92"/>
      <c r="D157" s="92"/>
      <c r="E157" s="191"/>
      <c r="F157" s="91"/>
      <c r="G157" s="91"/>
      <c r="H157" s="91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" customHeight="1">
      <c r="A158" s="182" t="s">
        <v>139</v>
      </c>
      <c r="B158" s="183">
        <v>600</v>
      </c>
      <c r="C158" s="92"/>
      <c r="D158" s="92"/>
      <c r="E158" s="99"/>
      <c r="F158" s="97"/>
      <c r="G158" s="91"/>
      <c r="H158" s="91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>
      <c r="A159" s="182" t="s">
        <v>141</v>
      </c>
      <c r="B159" s="183">
        <v>572</v>
      </c>
      <c r="C159" s="92"/>
      <c r="D159" s="92"/>
      <c r="E159" s="99"/>
      <c r="F159" s="97"/>
      <c r="G159" s="91"/>
      <c r="H159" s="91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>
      <c r="A160" s="182" t="s">
        <v>142</v>
      </c>
      <c r="B160" s="183">
        <v>25</v>
      </c>
      <c r="C160" s="92"/>
      <c r="D160" s="92"/>
      <c r="E160" s="99"/>
      <c r="F160" s="97"/>
      <c r="G160" s="91"/>
      <c r="H160" s="91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>
      <c r="A161" s="246" t="s">
        <v>143</v>
      </c>
      <c r="B161" s="247"/>
      <c r="C161" s="92"/>
      <c r="D161" s="92"/>
      <c r="E161" s="99"/>
      <c r="F161" s="97"/>
      <c r="G161" s="91"/>
      <c r="H161" s="91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>
      <c r="A162" s="182" t="s">
        <v>144</v>
      </c>
      <c r="B162" s="184">
        <f>B159/B158</f>
        <v>0.95333333333333337</v>
      </c>
      <c r="C162" s="92"/>
      <c r="D162" s="92"/>
      <c r="E162" s="99"/>
      <c r="F162" s="97"/>
      <c r="G162" s="91"/>
      <c r="H162" s="91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>
      <c r="A163" s="182" t="s">
        <v>145</v>
      </c>
      <c r="B163" s="185">
        <f>B159/B157</f>
        <v>40.857142857142854</v>
      </c>
      <c r="C163" s="92"/>
      <c r="D163" s="92"/>
      <c r="E163" s="87"/>
      <c r="F163" s="91"/>
      <c r="G163" s="91"/>
      <c r="H163" s="91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thickBot="1">
      <c r="A164" s="186" t="s">
        <v>248</v>
      </c>
      <c r="B164" s="187">
        <f>B159/B160</f>
        <v>22.88</v>
      </c>
      <c r="C164" s="181"/>
      <c r="D164" s="87"/>
      <c r="E164" s="87"/>
      <c r="F164" s="91"/>
      <c r="G164" s="91"/>
      <c r="H164" s="91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thickBot="1">
      <c r="A165" s="96"/>
      <c r="B165" s="96"/>
      <c r="C165" s="96"/>
      <c r="D165" s="96"/>
      <c r="E165" s="87"/>
      <c r="F165" s="91"/>
      <c r="G165" s="91"/>
      <c r="H165" s="91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55.5" customHeight="1" thickBot="1">
      <c r="A166" s="241" t="s">
        <v>257</v>
      </c>
      <c r="B166" s="242"/>
      <c r="C166" s="242"/>
      <c r="D166" s="243"/>
      <c r="E166" s="62"/>
      <c r="F166" s="62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>
      <c r="A167" s="90"/>
      <c r="E167" s="62"/>
      <c r="F167" s="62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>
      <c r="A168" s="90"/>
      <c r="E168" s="62"/>
      <c r="F168" s="62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>
      <c r="A169" s="90"/>
      <c r="E169" s="62"/>
      <c r="F169" s="62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>
      <c r="A170" s="98"/>
      <c r="B170" s="99"/>
      <c r="C170" s="99"/>
      <c r="D170" s="99"/>
      <c r="E170" s="62"/>
      <c r="F170" s="62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>
      <c r="A171" s="87"/>
      <c r="B171" s="87"/>
      <c r="C171" s="87"/>
      <c r="D171" s="87"/>
      <c r="E171" s="62"/>
      <c r="F171" s="62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>
      <c r="A172" s="87"/>
      <c r="B172" s="87"/>
      <c r="C172" s="87"/>
      <c r="D172" s="87"/>
      <c r="E172" s="62"/>
      <c r="F172" s="62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>
      <c r="A173" s="89"/>
      <c r="B173" s="87"/>
      <c r="C173" s="87"/>
      <c r="D173" s="87"/>
      <c r="E173" s="62"/>
      <c r="F173" s="62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>
      <c r="A174" s="62"/>
      <c r="B174" s="34"/>
      <c r="C174" s="62"/>
      <c r="D174" s="62"/>
      <c r="E174" s="62"/>
      <c r="F174" s="62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>
      <c r="A175" s="62"/>
      <c r="B175" s="34"/>
      <c r="C175" s="62"/>
      <c r="D175" s="62"/>
      <c r="E175" s="62"/>
      <c r="F175" s="62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>
      <c r="A176" s="62"/>
      <c r="B176" s="34"/>
      <c r="C176" s="62"/>
      <c r="D176" s="62"/>
      <c r="E176" s="62"/>
      <c r="F176" s="62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>
      <c r="A177" s="62"/>
      <c r="B177" s="34"/>
      <c r="C177" s="62"/>
      <c r="D177" s="62"/>
      <c r="E177" s="62"/>
      <c r="F177" s="62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>
      <c r="A178" s="62"/>
      <c r="B178" s="34"/>
      <c r="C178" s="62"/>
      <c r="D178" s="62"/>
      <c r="E178" s="62"/>
      <c r="F178" s="62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>
      <c r="A179" s="62"/>
      <c r="B179" s="34"/>
      <c r="C179" s="62"/>
      <c r="D179" s="62"/>
      <c r="E179" s="62"/>
      <c r="F179" s="62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>
      <c r="A180" s="62"/>
      <c r="B180" s="34"/>
      <c r="C180" s="62"/>
      <c r="D180" s="62"/>
      <c r="E180" s="62"/>
      <c r="F180" s="62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>
      <c r="A181" s="62"/>
      <c r="B181" s="34"/>
      <c r="C181" s="62"/>
      <c r="D181" s="62"/>
      <c r="E181" s="62"/>
      <c r="F181" s="62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>
      <c r="A182" s="62"/>
      <c r="B182" s="34"/>
      <c r="C182" s="62"/>
      <c r="D182" s="62"/>
      <c r="E182" s="62"/>
      <c r="F182" s="62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>
      <c r="A183" s="62"/>
      <c r="B183" s="34"/>
      <c r="C183" s="62"/>
      <c r="D183" s="62"/>
      <c r="E183" s="62"/>
      <c r="F183" s="62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>
      <c r="A184" s="62"/>
      <c r="B184" s="34"/>
      <c r="C184" s="62"/>
      <c r="D184" s="62"/>
      <c r="E184" s="62"/>
      <c r="F184" s="62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>
      <c r="A185" s="62"/>
      <c r="B185" s="34"/>
      <c r="C185" s="62"/>
      <c r="D185" s="62"/>
      <c r="E185" s="62"/>
      <c r="F185" s="62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>
      <c r="A186" s="62"/>
      <c r="B186" s="34"/>
      <c r="C186" s="62"/>
      <c r="D186" s="62"/>
      <c r="E186" s="62"/>
      <c r="F186" s="62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>
      <c r="A187" s="62"/>
      <c r="B187" s="34"/>
      <c r="C187" s="62"/>
      <c r="D187" s="62"/>
      <c r="E187" s="62"/>
      <c r="F187" s="62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>
      <c r="A188" s="62"/>
      <c r="B188" s="34"/>
      <c r="C188" s="62"/>
      <c r="D188" s="62"/>
      <c r="E188" s="62"/>
      <c r="F188" s="62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>
      <c r="A189" s="62"/>
      <c r="B189" s="34"/>
      <c r="C189" s="62"/>
      <c r="D189" s="62"/>
      <c r="E189" s="62"/>
      <c r="F189" s="62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>
      <c r="A190" s="62"/>
      <c r="B190" s="34"/>
      <c r="C190" s="62"/>
      <c r="D190" s="62"/>
      <c r="E190" s="62"/>
      <c r="F190" s="62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>
      <c r="A191" s="62"/>
      <c r="B191" s="34"/>
      <c r="C191" s="62"/>
      <c r="D191" s="62"/>
      <c r="E191" s="62"/>
      <c r="F191" s="62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>
      <c r="A192" s="62"/>
      <c r="B192" s="34"/>
      <c r="C192" s="62"/>
      <c r="D192" s="62"/>
      <c r="E192" s="62"/>
      <c r="F192" s="62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>
      <c r="A193" s="62"/>
      <c r="B193" s="34"/>
      <c r="C193" s="62"/>
      <c r="D193" s="62"/>
      <c r="E193" s="62"/>
      <c r="F193" s="62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>
      <c r="A194" s="62"/>
      <c r="B194" s="34"/>
      <c r="C194" s="62"/>
      <c r="D194" s="62"/>
      <c r="E194" s="62"/>
      <c r="F194" s="62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>
      <c r="A195" s="62"/>
      <c r="B195" s="34"/>
      <c r="C195" s="62"/>
      <c r="D195" s="62"/>
      <c r="E195" s="62"/>
      <c r="F195" s="62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>
      <c r="A196" s="62"/>
      <c r="B196" s="34"/>
      <c r="C196" s="62"/>
      <c r="D196" s="62"/>
      <c r="E196" s="62"/>
      <c r="F196" s="62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>
      <c r="A197" s="62"/>
      <c r="B197" s="34"/>
      <c r="C197" s="62"/>
      <c r="D197" s="62"/>
      <c r="E197" s="62"/>
      <c r="F197" s="62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>
      <c r="A198" s="62"/>
      <c r="B198" s="34"/>
      <c r="C198" s="62"/>
      <c r="D198" s="62"/>
      <c r="E198" s="62"/>
      <c r="F198" s="62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>
      <c r="A199" s="62"/>
      <c r="B199" s="34"/>
      <c r="C199" s="62"/>
      <c r="D199" s="62"/>
      <c r="E199" s="62"/>
      <c r="F199" s="62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>
      <c r="A200" s="62"/>
      <c r="B200" s="34"/>
      <c r="C200" s="62"/>
      <c r="D200" s="62"/>
      <c r="E200" s="62"/>
      <c r="F200" s="62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>
      <c r="A201" s="62"/>
      <c r="B201" s="34"/>
      <c r="C201" s="62"/>
      <c r="D201" s="62"/>
      <c r="E201" s="62"/>
      <c r="F201" s="62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>
      <c r="A202" s="62"/>
      <c r="B202" s="34"/>
      <c r="C202" s="62"/>
      <c r="D202" s="62"/>
      <c r="E202" s="62"/>
      <c r="F202" s="62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>
      <c r="A203" s="62"/>
      <c r="B203" s="34"/>
      <c r="C203" s="62"/>
      <c r="D203" s="62"/>
      <c r="E203" s="62"/>
      <c r="F203" s="62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>
      <c r="A204" s="62"/>
      <c r="B204" s="34"/>
      <c r="C204" s="62"/>
      <c r="D204" s="62"/>
      <c r="E204" s="62"/>
      <c r="F204" s="62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>
      <c r="A205" s="62"/>
      <c r="B205" s="34"/>
      <c r="C205" s="62"/>
      <c r="D205" s="62"/>
      <c r="E205" s="62"/>
      <c r="F205" s="62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>
      <c r="A206" s="62"/>
      <c r="B206" s="34"/>
      <c r="C206" s="62"/>
      <c r="D206" s="62"/>
      <c r="E206" s="62"/>
      <c r="F206" s="62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>
      <c r="A207" s="62"/>
      <c r="B207" s="34"/>
      <c r="C207" s="62"/>
      <c r="D207" s="62"/>
      <c r="E207" s="62"/>
      <c r="F207" s="62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>
      <c r="A208" s="62"/>
      <c r="B208" s="34"/>
      <c r="C208" s="62"/>
      <c r="D208" s="62"/>
      <c r="E208" s="62"/>
      <c r="F208" s="62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>
      <c r="A209" s="62"/>
      <c r="B209" s="34"/>
      <c r="C209" s="62"/>
      <c r="D209" s="62"/>
      <c r="E209" s="62"/>
      <c r="F209" s="62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>
      <c r="A210" s="62"/>
      <c r="B210" s="34"/>
      <c r="C210" s="62"/>
      <c r="D210" s="62"/>
      <c r="E210" s="62"/>
      <c r="F210" s="62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>
      <c r="A211" s="62"/>
      <c r="B211" s="34"/>
      <c r="C211" s="62"/>
      <c r="D211" s="62"/>
      <c r="E211" s="62"/>
      <c r="F211" s="62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>
      <c r="A212" s="62"/>
      <c r="B212" s="34"/>
      <c r="C212" s="62"/>
      <c r="D212" s="62"/>
      <c r="E212" s="62"/>
      <c r="F212" s="62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>
      <c r="A213" s="62"/>
      <c r="B213" s="34"/>
      <c r="C213" s="62"/>
      <c r="D213" s="62"/>
      <c r="E213" s="62"/>
      <c r="F213" s="62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>
      <c r="A214" s="62"/>
      <c r="B214" s="34"/>
      <c r="C214" s="62"/>
      <c r="D214" s="62"/>
      <c r="E214" s="62"/>
      <c r="F214" s="62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>
      <c r="A215" s="62"/>
      <c r="B215" s="34"/>
      <c r="C215" s="62"/>
      <c r="D215" s="62"/>
      <c r="E215" s="62"/>
      <c r="F215" s="62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>
      <c r="A216" s="62"/>
      <c r="B216" s="34"/>
      <c r="C216" s="62"/>
      <c r="D216" s="62"/>
      <c r="E216" s="62"/>
      <c r="F216" s="62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>
      <c r="A217" s="62"/>
      <c r="B217" s="34"/>
      <c r="C217" s="62"/>
      <c r="D217" s="62"/>
      <c r="E217" s="62"/>
      <c r="F217" s="62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>
      <c r="A218" s="62"/>
      <c r="B218" s="34"/>
      <c r="C218" s="62"/>
      <c r="D218" s="62"/>
      <c r="E218" s="62"/>
      <c r="F218" s="62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>
      <c r="A219" s="62"/>
      <c r="B219" s="34"/>
      <c r="C219" s="62"/>
      <c r="D219" s="62"/>
      <c r="E219" s="62"/>
      <c r="F219" s="62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>
      <c r="A220" s="62"/>
      <c r="B220" s="34"/>
      <c r="C220" s="62"/>
      <c r="D220" s="62"/>
      <c r="E220" s="62"/>
      <c r="F220" s="62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>
      <c r="A221" s="62"/>
      <c r="B221" s="34"/>
      <c r="C221" s="62"/>
      <c r="D221" s="62"/>
      <c r="E221" s="62"/>
      <c r="F221" s="62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>
      <c r="A222" s="62"/>
      <c r="B222" s="34"/>
      <c r="C222" s="62"/>
      <c r="D222" s="62"/>
      <c r="E222" s="62"/>
      <c r="F222" s="62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>
      <c r="A223" s="62"/>
      <c r="B223" s="34"/>
      <c r="C223" s="62"/>
      <c r="D223" s="62"/>
      <c r="E223" s="62"/>
      <c r="F223" s="62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>
      <c r="A224" s="62"/>
      <c r="B224" s="34"/>
      <c r="C224" s="62"/>
      <c r="D224" s="62"/>
      <c r="E224" s="62"/>
      <c r="F224" s="62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>
      <c r="A225" s="62"/>
      <c r="B225" s="34"/>
      <c r="C225" s="62"/>
      <c r="D225" s="62"/>
      <c r="E225" s="62"/>
      <c r="F225" s="62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>
      <c r="A226" s="62"/>
      <c r="B226" s="34"/>
      <c r="C226" s="62"/>
      <c r="D226" s="62"/>
      <c r="E226" s="62"/>
      <c r="F226" s="62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>
      <c r="A227" s="62"/>
      <c r="B227" s="34"/>
      <c r="C227" s="62"/>
      <c r="D227" s="62"/>
      <c r="E227" s="62"/>
      <c r="F227" s="62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>
      <c r="A228" s="62"/>
      <c r="B228" s="34"/>
      <c r="C228" s="62"/>
      <c r="D228" s="62"/>
      <c r="E228" s="62"/>
      <c r="F228" s="62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>
      <c r="A229" s="62"/>
      <c r="B229" s="34"/>
      <c r="C229" s="62"/>
      <c r="D229" s="62"/>
      <c r="E229" s="62"/>
      <c r="F229" s="62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>
      <c r="A230" s="62"/>
      <c r="B230" s="34"/>
      <c r="C230" s="62"/>
      <c r="D230" s="62"/>
      <c r="E230" s="62"/>
      <c r="F230" s="62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>
      <c r="A231" s="62"/>
      <c r="B231" s="34"/>
      <c r="C231" s="62"/>
      <c r="D231" s="62"/>
      <c r="E231" s="62"/>
      <c r="F231" s="62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>
      <c r="A232" s="62"/>
      <c r="B232" s="34"/>
      <c r="C232" s="62"/>
      <c r="D232" s="62"/>
      <c r="E232" s="62"/>
      <c r="F232" s="62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>
      <c r="A233" s="62"/>
      <c r="B233" s="34"/>
      <c r="C233" s="62"/>
      <c r="D233" s="62"/>
      <c r="E233" s="62"/>
      <c r="F233" s="62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>
      <c r="A234" s="62"/>
      <c r="B234" s="34"/>
      <c r="C234" s="62"/>
      <c r="D234" s="62"/>
      <c r="E234" s="62"/>
      <c r="F234" s="62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>
      <c r="A235" s="62"/>
      <c r="B235" s="34"/>
      <c r="C235" s="62"/>
      <c r="D235" s="62"/>
      <c r="E235" s="62"/>
      <c r="F235" s="62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>
      <c r="A236" s="62"/>
      <c r="B236" s="34"/>
      <c r="C236" s="62"/>
      <c r="D236" s="62"/>
      <c r="E236" s="62"/>
      <c r="F236" s="62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>
      <c r="A237" s="62"/>
      <c r="B237" s="34"/>
      <c r="C237" s="62"/>
      <c r="D237" s="62"/>
      <c r="E237" s="62"/>
      <c r="F237" s="62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>
      <c r="A238" s="62"/>
      <c r="B238" s="34"/>
      <c r="C238" s="62"/>
      <c r="D238" s="62"/>
      <c r="E238" s="62"/>
      <c r="F238" s="62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>
      <c r="A239" s="62"/>
      <c r="B239" s="34"/>
      <c r="C239" s="62"/>
      <c r="D239" s="62"/>
      <c r="E239" s="62"/>
      <c r="F239" s="62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>
      <c r="A240" s="62"/>
      <c r="B240" s="34"/>
      <c r="C240" s="62"/>
      <c r="D240" s="62"/>
      <c r="E240" s="62"/>
      <c r="F240" s="62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>
      <c r="A241" s="62"/>
      <c r="B241" s="34"/>
      <c r="C241" s="62"/>
      <c r="D241" s="62"/>
      <c r="E241" s="62"/>
      <c r="F241" s="62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>
      <c r="A242" s="62"/>
      <c r="B242" s="34"/>
      <c r="C242" s="62"/>
      <c r="D242" s="62"/>
      <c r="E242" s="62"/>
      <c r="F242" s="62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>
      <c r="A243" s="62"/>
      <c r="B243" s="34"/>
      <c r="C243" s="62"/>
      <c r="D243" s="62"/>
      <c r="E243" s="62"/>
      <c r="F243" s="62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>
      <c r="A244" s="62"/>
      <c r="B244" s="34"/>
      <c r="C244" s="62"/>
      <c r="D244" s="62"/>
      <c r="E244" s="62"/>
      <c r="F244" s="62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>
      <c r="A245" s="62"/>
      <c r="B245" s="34"/>
      <c r="C245" s="62"/>
      <c r="D245" s="62"/>
      <c r="E245" s="62"/>
      <c r="F245" s="62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>
      <c r="A246" s="62"/>
      <c r="B246" s="34"/>
      <c r="C246" s="62"/>
      <c r="D246" s="62"/>
      <c r="E246" s="62"/>
      <c r="F246" s="62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>
      <c r="A247" s="62"/>
      <c r="B247" s="34"/>
      <c r="C247" s="62"/>
      <c r="D247" s="62"/>
      <c r="E247" s="62"/>
      <c r="F247" s="62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>
      <c r="A248" s="62"/>
      <c r="B248" s="34"/>
      <c r="C248" s="62"/>
      <c r="D248" s="62"/>
      <c r="E248" s="62"/>
      <c r="F248" s="62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>
      <c r="A249" s="62"/>
      <c r="B249" s="34"/>
      <c r="C249" s="62"/>
      <c r="D249" s="62"/>
      <c r="E249" s="62"/>
      <c r="F249" s="62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>
      <c r="A250" s="62"/>
      <c r="B250" s="34"/>
      <c r="C250" s="62"/>
      <c r="D250" s="62"/>
      <c r="E250" s="62"/>
      <c r="F250" s="62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>
      <c r="A251" s="62"/>
      <c r="B251" s="34"/>
      <c r="C251" s="62"/>
      <c r="D251" s="62"/>
      <c r="E251" s="62"/>
      <c r="F251" s="62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>
      <c r="A252" s="62"/>
      <c r="B252" s="34"/>
      <c r="C252" s="62"/>
      <c r="D252" s="62"/>
      <c r="E252" s="62"/>
      <c r="F252" s="62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>
      <c r="A253" s="62"/>
      <c r="B253" s="34"/>
      <c r="C253" s="62"/>
      <c r="D253" s="62"/>
      <c r="E253" s="62"/>
      <c r="F253" s="62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>
      <c r="A254" s="62"/>
      <c r="B254" s="34"/>
      <c r="C254" s="62"/>
      <c r="D254" s="62"/>
      <c r="E254" s="62"/>
      <c r="F254" s="62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>
      <c r="A255" s="62"/>
      <c r="B255" s="34"/>
      <c r="C255" s="62"/>
      <c r="D255" s="62"/>
      <c r="E255" s="62"/>
      <c r="F255" s="62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>
      <c r="A256" s="62"/>
      <c r="B256" s="34"/>
      <c r="C256" s="62"/>
      <c r="D256" s="62"/>
      <c r="E256" s="62"/>
      <c r="F256" s="62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>
      <c r="A257" s="62"/>
      <c r="B257" s="34"/>
      <c r="C257" s="62"/>
      <c r="D257" s="62"/>
      <c r="E257" s="62"/>
      <c r="F257" s="62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>
      <c r="A258" s="62"/>
      <c r="B258" s="34"/>
      <c r="C258" s="62"/>
      <c r="D258" s="62"/>
      <c r="E258" s="62"/>
      <c r="F258" s="62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>
      <c r="A259" s="62"/>
      <c r="B259" s="34"/>
      <c r="C259" s="62"/>
      <c r="D259" s="62"/>
      <c r="E259" s="62"/>
      <c r="F259" s="62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>
      <c r="A260" s="62"/>
      <c r="B260" s="34"/>
      <c r="C260" s="62"/>
      <c r="D260" s="62"/>
      <c r="E260" s="62"/>
      <c r="F260" s="62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>
      <c r="A261" s="62"/>
      <c r="B261" s="34"/>
      <c r="C261" s="62"/>
      <c r="D261" s="62"/>
      <c r="E261" s="62"/>
      <c r="F261" s="62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>
      <c r="A262" s="62"/>
      <c r="B262" s="34"/>
      <c r="C262" s="62"/>
      <c r="D262" s="62"/>
      <c r="E262" s="62"/>
      <c r="F262" s="62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>
      <c r="A263" s="62"/>
      <c r="B263" s="34"/>
      <c r="C263" s="62"/>
      <c r="D263" s="62"/>
      <c r="E263" s="62"/>
      <c r="F263" s="62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>
      <c r="A264" s="62"/>
      <c r="B264" s="34"/>
      <c r="C264" s="62"/>
      <c r="D264" s="62"/>
      <c r="E264" s="62"/>
      <c r="F264" s="62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>
      <c r="A265" s="62"/>
      <c r="B265" s="34"/>
      <c r="C265" s="62"/>
      <c r="D265" s="62"/>
      <c r="E265" s="62"/>
      <c r="F265" s="62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>
      <c r="A266" s="62"/>
      <c r="B266" s="34"/>
      <c r="C266" s="62"/>
      <c r="D266" s="62"/>
      <c r="E266" s="62"/>
      <c r="F266" s="62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>
      <c r="A267" s="62"/>
      <c r="B267" s="34"/>
      <c r="C267" s="62"/>
      <c r="D267" s="62"/>
      <c r="E267" s="62"/>
      <c r="F267" s="62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>
      <c r="A268" s="62"/>
      <c r="B268" s="34"/>
      <c r="C268" s="62"/>
      <c r="D268" s="62"/>
      <c r="E268" s="62"/>
      <c r="F268" s="62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>
      <c r="A269" s="62"/>
      <c r="B269" s="34"/>
      <c r="C269" s="62"/>
      <c r="D269" s="62"/>
      <c r="E269" s="62"/>
      <c r="F269" s="62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>
      <c r="A270" s="62"/>
      <c r="B270" s="34"/>
      <c r="C270" s="62"/>
      <c r="D270" s="62"/>
      <c r="E270" s="62"/>
      <c r="F270" s="62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>
      <c r="A271" s="62"/>
      <c r="B271" s="34"/>
      <c r="C271" s="62"/>
      <c r="D271" s="62"/>
      <c r="E271" s="62"/>
      <c r="F271" s="62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>
      <c r="A272" s="62"/>
      <c r="B272" s="34"/>
      <c r="C272" s="62"/>
      <c r="D272" s="62"/>
      <c r="E272" s="62"/>
      <c r="F272" s="62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>
      <c r="A273" s="62"/>
      <c r="B273" s="34"/>
      <c r="C273" s="62"/>
      <c r="D273" s="62"/>
      <c r="E273" s="62"/>
      <c r="F273" s="62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>
      <c r="A274" s="62"/>
      <c r="B274" s="34"/>
      <c r="C274" s="62"/>
      <c r="D274" s="62"/>
      <c r="E274" s="62"/>
      <c r="F274" s="62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>
      <c r="A275" s="62"/>
      <c r="B275" s="34"/>
      <c r="C275" s="62"/>
      <c r="D275" s="62"/>
      <c r="E275" s="62"/>
      <c r="F275" s="62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>
      <c r="A276" s="62"/>
      <c r="B276" s="34"/>
      <c r="C276" s="62"/>
      <c r="D276" s="62"/>
      <c r="E276" s="62"/>
      <c r="F276" s="62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>
      <c r="A277" s="62"/>
      <c r="B277" s="34"/>
      <c r="C277" s="62"/>
      <c r="D277" s="62"/>
      <c r="E277" s="62"/>
      <c r="F277" s="62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>
      <c r="A278" s="62"/>
      <c r="B278" s="34"/>
      <c r="C278" s="62"/>
      <c r="D278" s="62"/>
      <c r="E278" s="62"/>
      <c r="F278" s="62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>
      <c r="A279" s="62"/>
      <c r="B279" s="34"/>
      <c r="C279" s="62"/>
      <c r="D279" s="62"/>
      <c r="E279" s="62"/>
      <c r="F279" s="62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>
      <c r="A280" s="62"/>
      <c r="B280" s="34"/>
      <c r="C280" s="62"/>
      <c r="D280" s="62"/>
      <c r="E280" s="62"/>
      <c r="F280" s="62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>
      <c r="A281" s="62"/>
      <c r="B281" s="34"/>
      <c r="C281" s="62"/>
      <c r="D281" s="62"/>
      <c r="E281" s="62"/>
      <c r="F281" s="62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>
      <c r="A282" s="62"/>
      <c r="B282" s="34"/>
      <c r="C282" s="62"/>
      <c r="D282" s="62"/>
      <c r="E282" s="62"/>
      <c r="F282" s="62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>
      <c r="A283" s="62"/>
      <c r="B283" s="34"/>
      <c r="C283" s="62"/>
      <c r="D283" s="62"/>
      <c r="E283" s="62"/>
      <c r="F283" s="62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>
      <c r="A284" s="62"/>
      <c r="B284" s="34"/>
      <c r="C284" s="62"/>
      <c r="D284" s="62"/>
      <c r="E284" s="62"/>
      <c r="F284" s="62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>
      <c r="A285" s="62"/>
      <c r="B285" s="34"/>
      <c r="C285" s="62"/>
      <c r="D285" s="62"/>
      <c r="E285" s="62"/>
      <c r="F285" s="62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>
      <c r="A286" s="62"/>
      <c r="B286" s="34"/>
      <c r="C286" s="62"/>
      <c r="D286" s="62"/>
      <c r="E286" s="62"/>
      <c r="F286" s="62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>
      <c r="A287" s="62"/>
      <c r="B287" s="34"/>
      <c r="C287" s="62"/>
      <c r="D287" s="62"/>
      <c r="E287" s="62"/>
      <c r="F287" s="62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>
      <c r="A288" s="62"/>
      <c r="B288" s="34"/>
      <c r="C288" s="62"/>
      <c r="D288" s="62"/>
      <c r="E288" s="62"/>
      <c r="F288" s="62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>
      <c r="A289" s="62"/>
      <c r="B289" s="34"/>
      <c r="C289" s="62"/>
      <c r="D289" s="62"/>
      <c r="E289" s="62"/>
      <c r="F289" s="62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>
      <c r="A290" s="62"/>
      <c r="B290" s="34"/>
      <c r="C290" s="62"/>
      <c r="D290" s="62"/>
      <c r="E290" s="62"/>
      <c r="F290" s="62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>
      <c r="A291" s="62"/>
      <c r="B291" s="34"/>
      <c r="C291" s="62"/>
      <c r="D291" s="62"/>
      <c r="E291" s="62"/>
      <c r="F291" s="62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>
      <c r="A292" s="62"/>
      <c r="B292" s="34"/>
      <c r="C292" s="62"/>
      <c r="D292" s="62"/>
      <c r="E292" s="62"/>
      <c r="F292" s="62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>
      <c r="A293" s="62"/>
      <c r="B293" s="34"/>
      <c r="C293" s="62"/>
      <c r="D293" s="62"/>
      <c r="E293" s="62"/>
      <c r="F293" s="62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>
      <c r="A294" s="62"/>
      <c r="B294" s="34"/>
      <c r="C294" s="62"/>
      <c r="D294" s="62"/>
      <c r="E294" s="62"/>
      <c r="F294" s="62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>
      <c r="A295" s="62"/>
      <c r="B295" s="34"/>
      <c r="C295" s="62"/>
      <c r="D295" s="62"/>
      <c r="E295" s="62"/>
      <c r="F295" s="62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>
      <c r="A296" s="62"/>
      <c r="B296" s="34"/>
      <c r="C296" s="62"/>
      <c r="D296" s="62"/>
      <c r="E296" s="62"/>
      <c r="F296" s="62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>
      <c r="A297" s="62"/>
      <c r="B297" s="34"/>
      <c r="C297" s="62"/>
      <c r="D297" s="62"/>
      <c r="E297" s="62"/>
      <c r="F297" s="62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>
      <c r="A298" s="62"/>
      <c r="B298" s="34"/>
      <c r="C298" s="62"/>
      <c r="D298" s="62"/>
      <c r="E298" s="62"/>
      <c r="F298" s="62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>
      <c r="A299" s="62"/>
      <c r="B299" s="34"/>
      <c r="C299" s="62"/>
      <c r="D299" s="62"/>
      <c r="E299" s="62"/>
      <c r="F299" s="62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>
      <c r="A300" s="62"/>
      <c r="B300" s="34"/>
      <c r="C300" s="62"/>
      <c r="D300" s="62"/>
      <c r="E300" s="62"/>
      <c r="F300" s="62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>
      <c r="A301" s="62"/>
      <c r="B301" s="34"/>
      <c r="C301" s="62"/>
      <c r="D301" s="62"/>
      <c r="E301" s="62"/>
      <c r="F301" s="62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>
      <c r="A302" s="62"/>
      <c r="B302" s="34"/>
      <c r="C302" s="62"/>
      <c r="D302" s="62"/>
      <c r="E302" s="62"/>
      <c r="F302" s="62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>
      <c r="A303" s="62"/>
      <c r="B303" s="34"/>
      <c r="C303" s="62"/>
      <c r="D303" s="62"/>
      <c r="E303" s="62"/>
      <c r="F303" s="62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>
      <c r="A304" s="62"/>
      <c r="B304" s="34"/>
      <c r="C304" s="62"/>
      <c r="D304" s="62"/>
      <c r="E304" s="62"/>
      <c r="F304" s="62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>
      <c r="A305" s="62"/>
      <c r="B305" s="34"/>
      <c r="C305" s="62"/>
      <c r="D305" s="62"/>
      <c r="E305" s="62"/>
      <c r="F305" s="62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>
      <c r="A306" s="62"/>
      <c r="B306" s="34"/>
      <c r="C306" s="62"/>
      <c r="D306" s="62"/>
      <c r="E306" s="62"/>
      <c r="F306" s="62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>
      <c r="A307" s="62"/>
      <c r="B307" s="34"/>
      <c r="C307" s="62"/>
      <c r="D307" s="62"/>
      <c r="E307" s="62"/>
      <c r="F307" s="62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>
      <c r="A308" s="62"/>
      <c r="B308" s="34"/>
      <c r="C308" s="62"/>
      <c r="D308" s="62"/>
      <c r="E308" s="62"/>
      <c r="F308" s="62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>
      <c r="A309" s="62"/>
      <c r="B309" s="34"/>
      <c r="C309" s="62"/>
      <c r="D309" s="62"/>
      <c r="E309" s="62"/>
      <c r="F309" s="62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>
      <c r="A310" s="62"/>
      <c r="B310" s="34"/>
      <c r="C310" s="62"/>
      <c r="D310" s="62"/>
      <c r="E310" s="62"/>
      <c r="F310" s="62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>
      <c r="A311" s="62"/>
      <c r="B311" s="34"/>
      <c r="C311" s="62"/>
      <c r="D311" s="62"/>
      <c r="E311" s="62"/>
      <c r="F311" s="62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>
      <c r="A312" s="62"/>
      <c r="B312" s="34"/>
      <c r="C312" s="62"/>
      <c r="D312" s="62"/>
      <c r="E312" s="62"/>
      <c r="F312" s="62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>
      <c r="A313" s="62"/>
      <c r="B313" s="34"/>
      <c r="C313" s="62"/>
      <c r="D313" s="62"/>
      <c r="E313" s="62"/>
      <c r="F313" s="62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>
      <c r="A314" s="62"/>
      <c r="B314" s="34"/>
      <c r="C314" s="62"/>
      <c r="D314" s="62"/>
      <c r="E314" s="62"/>
      <c r="F314" s="62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>
      <c r="A315" s="62"/>
      <c r="B315" s="34"/>
      <c r="C315" s="62"/>
      <c r="D315" s="62"/>
      <c r="E315" s="62"/>
      <c r="F315" s="62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>
      <c r="A316" s="62"/>
      <c r="B316" s="34"/>
      <c r="C316" s="62"/>
      <c r="D316" s="62"/>
      <c r="E316" s="62"/>
      <c r="F316" s="62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>
      <c r="A317" s="62"/>
      <c r="B317" s="34"/>
      <c r="C317" s="62"/>
      <c r="D317" s="62"/>
      <c r="E317" s="62"/>
      <c r="F317" s="62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>
      <c r="A318" s="62"/>
      <c r="B318" s="34"/>
      <c r="C318" s="62"/>
      <c r="D318" s="62"/>
      <c r="E318" s="62"/>
      <c r="F318" s="62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>
      <c r="A319" s="62"/>
      <c r="B319" s="34"/>
      <c r="C319" s="62"/>
      <c r="D319" s="62"/>
      <c r="E319" s="62"/>
      <c r="F319" s="62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>
      <c r="A320" s="62"/>
      <c r="B320" s="34"/>
      <c r="C320" s="62"/>
      <c r="D320" s="62"/>
      <c r="E320" s="62"/>
      <c r="F320" s="62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>
      <c r="A321" s="62"/>
      <c r="B321" s="34"/>
      <c r="C321" s="62"/>
      <c r="D321" s="62"/>
      <c r="E321" s="62"/>
      <c r="F321" s="62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>
      <c r="A322" s="62"/>
      <c r="B322" s="34"/>
      <c r="C322" s="62"/>
      <c r="D322" s="62"/>
      <c r="E322" s="62"/>
      <c r="F322" s="62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>
      <c r="A323" s="62"/>
      <c r="B323" s="34"/>
      <c r="C323" s="62"/>
      <c r="D323" s="62"/>
      <c r="E323" s="62"/>
      <c r="F323" s="62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>
      <c r="A324" s="62"/>
      <c r="B324" s="34"/>
      <c r="C324" s="62"/>
      <c r="D324" s="62"/>
      <c r="E324" s="62"/>
      <c r="F324" s="62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>
      <c r="A325" s="62"/>
      <c r="B325" s="34"/>
      <c r="C325" s="62"/>
      <c r="D325" s="62"/>
      <c r="E325" s="62"/>
      <c r="F325" s="62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>
      <c r="A326" s="62"/>
      <c r="B326" s="34"/>
      <c r="C326" s="62"/>
      <c r="D326" s="62"/>
      <c r="E326" s="62"/>
      <c r="F326" s="62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>
      <c r="A327" s="62"/>
      <c r="B327" s="34"/>
      <c r="C327" s="62"/>
      <c r="D327" s="62"/>
      <c r="E327" s="62"/>
      <c r="F327" s="62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>
      <c r="A328" s="62"/>
      <c r="B328" s="34"/>
      <c r="C328" s="62"/>
      <c r="D328" s="62"/>
      <c r="E328" s="62"/>
      <c r="F328" s="62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>
      <c r="A329" s="62"/>
      <c r="B329" s="34"/>
      <c r="C329" s="62"/>
      <c r="D329" s="62"/>
      <c r="E329" s="62"/>
      <c r="F329" s="62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>
      <c r="A330" s="62"/>
      <c r="B330" s="34"/>
      <c r="C330" s="62"/>
      <c r="D330" s="62"/>
      <c r="E330" s="62"/>
      <c r="F330" s="62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>
      <c r="A331" s="62"/>
      <c r="B331" s="34"/>
      <c r="C331" s="62"/>
      <c r="D331" s="62"/>
      <c r="E331" s="62"/>
      <c r="F331" s="62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>
      <c r="A332" s="62"/>
      <c r="B332" s="34"/>
      <c r="C332" s="62"/>
      <c r="D332" s="62"/>
      <c r="E332" s="62"/>
      <c r="F332" s="62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>
      <c r="A333" s="62"/>
      <c r="B333" s="34"/>
      <c r="C333" s="62"/>
      <c r="D333" s="62"/>
      <c r="E333" s="62"/>
      <c r="F333" s="62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>
      <c r="A334" s="62"/>
      <c r="B334" s="34"/>
      <c r="C334" s="62"/>
      <c r="D334" s="62"/>
      <c r="E334" s="62"/>
      <c r="F334" s="62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>
      <c r="A335" s="62"/>
      <c r="B335" s="34"/>
      <c r="C335" s="62"/>
      <c r="D335" s="62"/>
      <c r="E335" s="62"/>
      <c r="F335" s="62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>
      <c r="A336" s="62"/>
      <c r="B336" s="34"/>
      <c r="C336" s="62"/>
      <c r="D336" s="62"/>
      <c r="E336" s="62"/>
      <c r="F336" s="62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>
      <c r="A337" s="62"/>
      <c r="B337" s="34"/>
      <c r="C337" s="62"/>
      <c r="D337" s="62"/>
      <c r="E337" s="62"/>
      <c r="F337" s="62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>
      <c r="A338" s="62"/>
      <c r="B338" s="34"/>
      <c r="C338" s="62"/>
      <c r="D338" s="62"/>
      <c r="E338" s="62"/>
      <c r="F338" s="62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>
      <c r="A339" s="62"/>
      <c r="B339" s="34"/>
      <c r="C339" s="62"/>
      <c r="D339" s="62"/>
      <c r="E339" s="62"/>
      <c r="F339" s="62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>
      <c r="A340" s="62"/>
      <c r="B340" s="34"/>
      <c r="C340" s="62"/>
      <c r="D340" s="62"/>
      <c r="E340" s="62"/>
      <c r="F340" s="62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>
      <c r="A341" s="62"/>
      <c r="B341" s="34"/>
      <c r="C341" s="62"/>
      <c r="D341" s="62"/>
      <c r="E341" s="62"/>
      <c r="F341" s="62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>
      <c r="A342" s="62"/>
      <c r="B342" s="34"/>
      <c r="C342" s="62"/>
      <c r="D342" s="62"/>
      <c r="E342" s="62"/>
      <c r="F342" s="62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>
      <c r="A343" s="62"/>
      <c r="B343" s="34"/>
      <c r="C343" s="62"/>
      <c r="D343" s="62"/>
      <c r="E343" s="62"/>
      <c r="F343" s="62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>
      <c r="A344" s="62"/>
      <c r="B344" s="34"/>
      <c r="C344" s="62"/>
      <c r="D344" s="62"/>
      <c r="E344" s="62"/>
      <c r="F344" s="62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>
      <c r="A345" s="62"/>
      <c r="B345" s="34"/>
      <c r="C345" s="62"/>
      <c r="D345" s="62"/>
      <c r="E345" s="62"/>
      <c r="F345" s="62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>
      <c r="A346" s="62"/>
      <c r="B346" s="34"/>
      <c r="C346" s="62"/>
      <c r="D346" s="62"/>
      <c r="E346" s="62"/>
      <c r="F346" s="62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>
      <c r="A347" s="62"/>
      <c r="B347" s="34"/>
      <c r="C347" s="62"/>
      <c r="D347" s="62"/>
      <c r="E347" s="62"/>
      <c r="F347" s="62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>
      <c r="A348" s="62"/>
      <c r="B348" s="34"/>
      <c r="C348" s="62"/>
      <c r="D348" s="62"/>
      <c r="E348" s="62"/>
      <c r="F348" s="62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>
      <c r="A349" s="62"/>
      <c r="B349" s="34"/>
      <c r="C349" s="62"/>
      <c r="D349" s="62"/>
      <c r="E349" s="62"/>
      <c r="F349" s="62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>
      <c r="A350" s="62"/>
      <c r="B350" s="34"/>
      <c r="C350" s="62"/>
      <c r="D350" s="62"/>
      <c r="E350" s="62"/>
      <c r="F350" s="62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>
      <c r="A351" s="62"/>
      <c r="B351" s="34"/>
      <c r="C351" s="62"/>
      <c r="D351" s="62"/>
      <c r="E351" s="62"/>
      <c r="F351" s="62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>
      <c r="A352" s="62"/>
      <c r="B352" s="34"/>
      <c r="C352" s="62"/>
      <c r="D352" s="62"/>
      <c r="E352" s="62"/>
      <c r="F352" s="62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>
      <c r="A353" s="62"/>
      <c r="B353" s="34"/>
      <c r="C353" s="62"/>
      <c r="D353" s="62"/>
      <c r="E353" s="62"/>
      <c r="F353" s="62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>
      <c r="A354" s="62"/>
      <c r="B354" s="34"/>
      <c r="C354" s="62"/>
      <c r="D354" s="62"/>
      <c r="E354" s="62"/>
      <c r="F354" s="62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>
      <c r="A355" s="62"/>
      <c r="B355" s="34"/>
      <c r="C355" s="62"/>
      <c r="D355" s="62"/>
      <c r="E355" s="62"/>
      <c r="F355" s="62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>
      <c r="A356" s="62"/>
      <c r="B356" s="34"/>
      <c r="C356" s="62"/>
      <c r="D356" s="62"/>
      <c r="E356" s="62"/>
      <c r="F356" s="62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>
      <c r="A357" s="62"/>
      <c r="B357" s="34"/>
      <c r="C357" s="62"/>
      <c r="D357" s="62"/>
      <c r="E357" s="62"/>
      <c r="F357" s="62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>
      <c r="A358" s="62"/>
      <c r="B358" s="34"/>
      <c r="C358" s="62"/>
      <c r="D358" s="62"/>
      <c r="E358" s="62"/>
      <c r="F358" s="62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>
      <c r="A359" s="62"/>
      <c r="B359" s="34"/>
      <c r="C359" s="62"/>
      <c r="D359" s="62"/>
      <c r="E359" s="62"/>
      <c r="F359" s="62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>
      <c r="A360" s="62"/>
      <c r="B360" s="34"/>
      <c r="C360" s="62"/>
      <c r="D360" s="62"/>
      <c r="E360" s="62"/>
      <c r="F360" s="62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>
      <c r="A361" s="62"/>
      <c r="B361" s="34"/>
      <c r="C361" s="62"/>
      <c r="D361" s="62"/>
      <c r="E361" s="62"/>
      <c r="F361" s="62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>
      <c r="A362" s="62"/>
      <c r="B362" s="34"/>
      <c r="C362" s="62"/>
      <c r="D362" s="62"/>
      <c r="E362" s="62"/>
      <c r="F362" s="62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>
      <c r="A363" s="62"/>
      <c r="B363" s="34"/>
      <c r="C363" s="62"/>
      <c r="D363" s="62"/>
      <c r="E363" s="62"/>
      <c r="F363" s="62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>
      <c r="A364" s="62"/>
      <c r="B364" s="34"/>
      <c r="C364" s="62"/>
      <c r="D364" s="62"/>
      <c r="E364" s="62"/>
      <c r="F364" s="62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>
      <c r="A365" s="62"/>
      <c r="B365" s="34"/>
      <c r="C365" s="62"/>
      <c r="D365" s="62"/>
      <c r="E365" s="62"/>
      <c r="F365" s="62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>
      <c r="A366" s="62"/>
      <c r="B366" s="34"/>
      <c r="C366" s="62"/>
      <c r="D366" s="62"/>
      <c r="E366" s="62"/>
      <c r="F366" s="62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>
      <c r="A367" s="34"/>
      <c r="B367" s="34"/>
      <c r="C367" s="34"/>
      <c r="D367" s="62"/>
      <c r="E367" s="62"/>
      <c r="F367" s="62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>
      <c r="A368" s="34"/>
      <c r="B368" s="34"/>
      <c r="C368" s="34"/>
      <c r="D368" s="62"/>
      <c r="E368" s="62"/>
      <c r="F368" s="62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>
      <c r="A369" s="34"/>
      <c r="B369" s="34"/>
      <c r="C369" s="34"/>
      <c r="D369" s="62"/>
      <c r="E369" s="62"/>
      <c r="F369" s="62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>
      <c r="A370" s="34"/>
      <c r="B370" s="34"/>
      <c r="C370" s="34"/>
      <c r="D370" s="62"/>
      <c r="E370" s="62"/>
      <c r="F370" s="62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>
      <c r="A371" s="34"/>
      <c r="B371" s="34"/>
      <c r="C371" s="34"/>
      <c r="D371" s="62"/>
      <c r="E371" s="62"/>
      <c r="F371" s="62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>
      <c r="A372" s="34"/>
      <c r="B372" s="34"/>
      <c r="C372" s="34"/>
      <c r="D372" s="62"/>
      <c r="E372" s="62"/>
      <c r="F372" s="62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>
      <c r="A373" s="34"/>
      <c r="B373" s="34"/>
      <c r="C373" s="34"/>
      <c r="D373" s="62"/>
      <c r="E373" s="62"/>
      <c r="F373" s="62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>
      <c r="A374" s="34"/>
      <c r="B374" s="34"/>
      <c r="C374" s="34"/>
      <c r="D374" s="62"/>
      <c r="E374" s="62"/>
      <c r="F374" s="62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>
      <c r="A375" s="34"/>
      <c r="B375" s="34"/>
      <c r="C375" s="34"/>
      <c r="D375" s="62"/>
      <c r="E375" s="62"/>
      <c r="F375" s="62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>
      <c r="A376" s="34"/>
      <c r="B376" s="34"/>
      <c r="C376" s="34"/>
      <c r="D376" s="62"/>
      <c r="E376" s="62"/>
      <c r="F376" s="62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>
      <c r="A377" s="34"/>
      <c r="B377" s="34"/>
      <c r="C377" s="34"/>
      <c r="D377" s="62"/>
      <c r="E377" s="62"/>
      <c r="F377" s="62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>
      <c r="A378" s="34"/>
      <c r="B378" s="34"/>
      <c r="C378" s="34"/>
      <c r="D378" s="62"/>
      <c r="E378" s="62"/>
      <c r="F378" s="62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>
      <c r="A379" s="34"/>
      <c r="B379" s="34"/>
      <c r="C379" s="34"/>
      <c r="D379" s="62"/>
      <c r="E379" s="62"/>
      <c r="F379" s="62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>
      <c r="A380" s="34"/>
      <c r="B380" s="34"/>
      <c r="C380" s="34"/>
      <c r="D380" s="62"/>
      <c r="E380" s="62"/>
      <c r="F380" s="62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>
      <c r="A381" s="34"/>
      <c r="B381" s="34"/>
      <c r="C381" s="34"/>
      <c r="D381" s="62"/>
      <c r="E381" s="62"/>
      <c r="F381" s="62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>
      <c r="A382" s="34"/>
      <c r="B382" s="34"/>
      <c r="C382" s="34"/>
      <c r="D382" s="62"/>
      <c r="E382" s="62"/>
      <c r="F382" s="62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>
      <c r="A383" s="34"/>
      <c r="B383" s="34"/>
      <c r="C383" s="34"/>
      <c r="D383" s="62"/>
      <c r="E383" s="62"/>
      <c r="F383" s="62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>
      <c r="A384" s="34"/>
      <c r="B384" s="34"/>
      <c r="C384" s="34"/>
      <c r="D384" s="62"/>
      <c r="E384" s="62"/>
      <c r="F384" s="62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>
      <c r="A385" s="34"/>
      <c r="B385" s="34"/>
      <c r="C385" s="34"/>
      <c r="D385" s="62"/>
      <c r="E385" s="62"/>
      <c r="F385" s="62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>
      <c r="A386" s="34"/>
      <c r="B386" s="34"/>
      <c r="C386" s="34"/>
      <c r="D386" s="62"/>
      <c r="E386" s="62"/>
      <c r="F386" s="62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>
      <c r="A387" s="34"/>
      <c r="B387" s="34"/>
      <c r="C387" s="34"/>
      <c r="D387" s="62"/>
      <c r="E387" s="62"/>
      <c r="F387" s="62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>
      <c r="A388" s="34"/>
      <c r="B388" s="34"/>
      <c r="C388" s="34"/>
      <c r="D388" s="62"/>
      <c r="E388" s="62"/>
      <c r="F388" s="62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>
      <c r="A389" s="34"/>
      <c r="B389" s="34"/>
      <c r="C389" s="34"/>
      <c r="D389" s="62"/>
      <c r="E389" s="62"/>
      <c r="F389" s="62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>
      <c r="A390" s="34"/>
      <c r="B390" s="34"/>
      <c r="C390" s="34"/>
      <c r="D390" s="62"/>
      <c r="E390" s="62"/>
      <c r="F390" s="62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>
      <c r="A391" s="34"/>
      <c r="B391" s="34"/>
      <c r="C391" s="34"/>
      <c r="D391" s="62"/>
      <c r="E391" s="62"/>
      <c r="F391" s="62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>
      <c r="A392" s="34"/>
      <c r="B392" s="34"/>
      <c r="C392" s="34"/>
      <c r="D392" s="62"/>
      <c r="E392" s="62"/>
      <c r="F392" s="62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>
      <c r="A393" s="34"/>
      <c r="B393" s="34"/>
      <c r="C393" s="34"/>
      <c r="D393" s="62"/>
      <c r="E393" s="62"/>
      <c r="F393" s="62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>
      <c r="A394" s="34"/>
      <c r="B394" s="34"/>
      <c r="C394" s="34"/>
      <c r="D394" s="62"/>
      <c r="E394" s="62"/>
      <c r="F394" s="62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>
      <c r="A395" s="34"/>
      <c r="B395" s="34"/>
      <c r="C395" s="34"/>
      <c r="D395" s="62"/>
      <c r="E395" s="62"/>
      <c r="F395" s="62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>
      <c r="A396" s="34"/>
      <c r="B396" s="34"/>
      <c r="C396" s="34"/>
      <c r="D396" s="62"/>
      <c r="E396" s="62"/>
      <c r="F396" s="62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>
      <c r="A397" s="34"/>
      <c r="B397" s="34"/>
      <c r="C397" s="34"/>
      <c r="D397" s="62"/>
      <c r="E397" s="62"/>
      <c r="F397" s="62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>
      <c r="A398" s="34"/>
      <c r="B398" s="34"/>
      <c r="C398" s="34"/>
      <c r="D398" s="62"/>
      <c r="E398" s="62"/>
      <c r="F398" s="62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>
      <c r="A399" s="34"/>
      <c r="B399" s="34"/>
      <c r="C399" s="34"/>
      <c r="D399" s="62"/>
      <c r="E399" s="62"/>
      <c r="F399" s="62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>
      <c r="A400" s="34"/>
      <c r="B400" s="34"/>
      <c r="C400" s="34"/>
      <c r="D400" s="62"/>
      <c r="E400" s="62"/>
      <c r="F400" s="62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>
      <c r="A401" s="34"/>
      <c r="B401" s="34"/>
      <c r="C401" s="34"/>
      <c r="D401" s="62"/>
      <c r="E401" s="62"/>
      <c r="F401" s="62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>
      <c r="A402" s="34"/>
      <c r="B402" s="34"/>
      <c r="C402" s="34"/>
      <c r="D402" s="62"/>
      <c r="E402" s="62"/>
      <c r="F402" s="62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>
      <c r="A403" s="34"/>
      <c r="B403" s="34"/>
      <c r="C403" s="34"/>
      <c r="D403" s="62"/>
      <c r="E403" s="62"/>
      <c r="F403" s="62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>
      <c r="A404" s="34"/>
      <c r="B404" s="34"/>
      <c r="C404" s="34"/>
      <c r="D404" s="62"/>
      <c r="E404" s="62"/>
      <c r="F404" s="62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>
      <c r="A405" s="34"/>
      <c r="B405" s="34"/>
      <c r="C405" s="34"/>
      <c r="D405" s="62"/>
      <c r="E405" s="62"/>
      <c r="F405" s="62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>
      <c r="A406" s="34"/>
      <c r="B406" s="34"/>
      <c r="C406" s="34"/>
      <c r="D406" s="62"/>
      <c r="E406" s="62"/>
      <c r="F406" s="62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>
      <c r="A407" s="34"/>
      <c r="B407" s="34"/>
      <c r="C407" s="34"/>
      <c r="D407" s="62"/>
      <c r="E407" s="62"/>
      <c r="F407" s="62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>
      <c r="A408" s="34"/>
      <c r="B408" s="34"/>
      <c r="C408" s="34"/>
      <c r="D408" s="62"/>
      <c r="E408" s="62"/>
      <c r="F408" s="62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>
      <c r="A409" s="34"/>
      <c r="B409" s="34"/>
      <c r="C409" s="34"/>
      <c r="D409" s="62"/>
      <c r="E409" s="62"/>
      <c r="F409" s="62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>
      <c r="A410" s="34"/>
      <c r="B410" s="34"/>
      <c r="C410" s="34"/>
      <c r="D410" s="62"/>
      <c r="E410" s="62"/>
      <c r="F410" s="62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>
      <c r="A411" s="34"/>
      <c r="B411" s="34"/>
      <c r="C411" s="34"/>
      <c r="D411" s="62"/>
      <c r="E411" s="62"/>
      <c r="F411" s="62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>
      <c r="A412" s="34"/>
      <c r="B412" s="34"/>
      <c r="C412" s="34"/>
      <c r="D412" s="62"/>
      <c r="E412" s="62"/>
      <c r="F412" s="62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>
      <c r="A413" s="34"/>
      <c r="B413" s="34"/>
      <c r="C413" s="34"/>
      <c r="D413" s="62"/>
      <c r="E413" s="62"/>
      <c r="F413" s="62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>
      <c r="A414" s="34"/>
      <c r="B414" s="34"/>
      <c r="C414" s="34"/>
      <c r="D414" s="62"/>
      <c r="E414" s="62"/>
      <c r="F414" s="62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>
      <c r="A415" s="34"/>
      <c r="B415" s="34"/>
      <c r="C415" s="34"/>
      <c r="D415" s="62"/>
      <c r="E415" s="62"/>
      <c r="F415" s="62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>
      <c r="A416" s="34"/>
      <c r="B416" s="34"/>
      <c r="C416" s="34"/>
      <c r="D416" s="62"/>
      <c r="E416" s="62"/>
      <c r="F416" s="62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>
      <c r="A417" s="34"/>
      <c r="B417" s="34"/>
      <c r="C417" s="34"/>
      <c r="D417" s="62"/>
      <c r="E417" s="62"/>
      <c r="F417" s="62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>
      <c r="A418" s="34"/>
      <c r="B418" s="34"/>
      <c r="C418" s="34"/>
      <c r="D418" s="62"/>
      <c r="E418" s="62"/>
      <c r="F418" s="62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>
      <c r="A419" s="34"/>
      <c r="B419" s="34"/>
      <c r="C419" s="34"/>
      <c r="D419" s="62"/>
      <c r="E419" s="62"/>
      <c r="F419" s="62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>
      <c r="A420" s="34"/>
      <c r="B420" s="34"/>
      <c r="C420" s="34"/>
      <c r="D420" s="62"/>
      <c r="E420" s="62"/>
      <c r="F420" s="62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>
      <c r="A421" s="34"/>
      <c r="B421" s="34"/>
      <c r="C421" s="34"/>
      <c r="D421" s="62"/>
      <c r="E421" s="62"/>
      <c r="F421" s="62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>
      <c r="A422" s="34"/>
      <c r="B422" s="34"/>
      <c r="C422" s="34"/>
      <c r="D422" s="62"/>
      <c r="E422" s="62"/>
      <c r="F422" s="62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>
      <c r="A423" s="34"/>
      <c r="B423" s="34"/>
      <c r="C423" s="34"/>
      <c r="D423" s="62"/>
      <c r="E423" s="62"/>
      <c r="F423" s="62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>
      <c r="A424" s="34"/>
      <c r="B424" s="34"/>
      <c r="C424" s="34"/>
      <c r="D424" s="62"/>
      <c r="E424" s="62"/>
      <c r="F424" s="62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>
      <c r="A425" s="34"/>
      <c r="B425" s="34"/>
      <c r="C425" s="34"/>
      <c r="D425" s="62"/>
      <c r="E425" s="62"/>
      <c r="F425" s="62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>
      <c r="A426" s="34"/>
      <c r="B426" s="34"/>
      <c r="C426" s="34"/>
      <c r="D426" s="62"/>
      <c r="E426" s="62"/>
      <c r="F426" s="62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>
      <c r="A427" s="34"/>
      <c r="B427" s="34"/>
      <c r="C427" s="34"/>
      <c r="D427" s="62"/>
      <c r="E427" s="62"/>
      <c r="F427" s="62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>
      <c r="A428" s="34"/>
      <c r="B428" s="34"/>
      <c r="C428" s="34"/>
      <c r="D428" s="62"/>
      <c r="E428" s="62"/>
      <c r="F428" s="62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>
      <c r="A429" s="34"/>
      <c r="B429" s="34"/>
      <c r="C429" s="34"/>
      <c r="D429" s="62"/>
      <c r="E429" s="62"/>
      <c r="F429" s="62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>
      <c r="A430" s="34"/>
      <c r="B430" s="34"/>
      <c r="C430" s="34"/>
      <c r="D430" s="62"/>
      <c r="E430" s="62"/>
      <c r="F430" s="62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>
      <c r="A431" s="34"/>
      <c r="B431" s="34"/>
      <c r="C431" s="34"/>
      <c r="D431" s="62"/>
      <c r="E431" s="62"/>
      <c r="F431" s="62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>
      <c r="A432" s="34"/>
      <c r="B432" s="34"/>
      <c r="C432" s="34"/>
      <c r="D432" s="62"/>
      <c r="E432" s="62"/>
      <c r="F432" s="62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>
      <c r="A433" s="34"/>
      <c r="B433" s="34"/>
      <c r="C433" s="34"/>
      <c r="D433" s="62"/>
      <c r="E433" s="62"/>
      <c r="F433" s="62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>
      <c r="A434" s="34"/>
      <c r="B434" s="34"/>
      <c r="C434" s="34"/>
      <c r="D434" s="62"/>
      <c r="E434" s="62"/>
      <c r="F434" s="62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>
      <c r="A435" s="34"/>
      <c r="B435" s="34"/>
      <c r="C435" s="34"/>
      <c r="D435" s="62"/>
      <c r="E435" s="62"/>
      <c r="F435" s="62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>
      <c r="A436" s="34"/>
      <c r="B436" s="34"/>
      <c r="C436" s="34"/>
      <c r="D436" s="62"/>
      <c r="E436" s="62"/>
      <c r="F436" s="62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>
      <c r="A437" s="34"/>
      <c r="B437" s="34"/>
      <c r="C437" s="34"/>
      <c r="D437" s="62"/>
      <c r="E437" s="62"/>
      <c r="F437" s="62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>
      <c r="A438" s="34"/>
      <c r="B438" s="34"/>
      <c r="C438" s="34"/>
      <c r="D438" s="62"/>
      <c r="E438" s="62"/>
      <c r="F438" s="62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>
      <c r="A439" s="34"/>
      <c r="B439" s="34"/>
      <c r="C439" s="34"/>
      <c r="D439" s="62"/>
      <c r="E439" s="62"/>
      <c r="F439" s="62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>
      <c r="A440" s="34"/>
      <c r="B440" s="34"/>
      <c r="C440" s="34"/>
      <c r="D440" s="62"/>
      <c r="E440" s="62"/>
      <c r="F440" s="62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>
      <c r="A441" s="34"/>
      <c r="B441" s="34"/>
      <c r="C441" s="34"/>
      <c r="D441" s="62"/>
      <c r="E441" s="62"/>
      <c r="F441" s="62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>
      <c r="A442" s="34"/>
      <c r="B442" s="34"/>
      <c r="C442" s="34"/>
      <c r="D442" s="62"/>
      <c r="E442" s="62"/>
      <c r="F442" s="62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>
      <c r="A443" s="34"/>
      <c r="B443" s="34"/>
      <c r="C443" s="34"/>
      <c r="D443" s="62"/>
      <c r="E443" s="62"/>
      <c r="F443" s="62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>
      <c r="A444" s="34"/>
      <c r="B444" s="34"/>
      <c r="C444" s="34"/>
      <c r="D444" s="62"/>
      <c r="E444" s="62"/>
      <c r="F444" s="62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>
      <c r="A445" s="34"/>
      <c r="B445" s="34"/>
      <c r="C445" s="34"/>
      <c r="D445" s="62"/>
      <c r="E445" s="62"/>
      <c r="F445" s="62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>
      <c r="A446" s="34"/>
      <c r="B446" s="34"/>
      <c r="C446" s="34"/>
      <c r="D446" s="62"/>
      <c r="E446" s="62"/>
      <c r="F446" s="62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>
      <c r="A447" s="34"/>
      <c r="B447" s="34"/>
      <c r="C447" s="34"/>
      <c r="D447" s="62"/>
      <c r="E447" s="62"/>
      <c r="F447" s="62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>
      <c r="A448" s="34"/>
      <c r="B448" s="34"/>
      <c r="C448" s="34"/>
      <c r="D448" s="62"/>
      <c r="E448" s="62"/>
      <c r="F448" s="62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>
      <c r="A449" s="34"/>
      <c r="B449" s="34"/>
      <c r="C449" s="34"/>
      <c r="D449" s="62"/>
      <c r="E449" s="62"/>
      <c r="F449" s="62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>
      <c r="A450" s="34"/>
      <c r="B450" s="34"/>
      <c r="C450" s="34"/>
      <c r="D450" s="62"/>
      <c r="E450" s="62"/>
      <c r="F450" s="62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>
      <c r="A451" s="34"/>
      <c r="B451" s="34"/>
      <c r="C451" s="34"/>
      <c r="D451" s="62"/>
      <c r="E451" s="62"/>
      <c r="F451" s="62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>
      <c r="A452" s="34"/>
      <c r="B452" s="34"/>
      <c r="C452" s="34"/>
      <c r="D452" s="62"/>
      <c r="E452" s="62"/>
      <c r="F452" s="62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>
      <c r="A453" s="34"/>
      <c r="B453" s="34"/>
      <c r="C453" s="34"/>
      <c r="D453" s="62"/>
      <c r="E453" s="62"/>
      <c r="F453" s="62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>
      <c r="A454" s="34"/>
      <c r="B454" s="34"/>
      <c r="C454" s="34"/>
      <c r="D454" s="62"/>
      <c r="E454" s="62"/>
      <c r="F454" s="62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>
      <c r="A455" s="34"/>
      <c r="B455" s="34"/>
      <c r="C455" s="34"/>
      <c r="D455" s="62"/>
      <c r="E455" s="62"/>
      <c r="F455" s="62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>
      <c r="A456" s="34"/>
      <c r="B456" s="34"/>
      <c r="C456" s="34"/>
      <c r="D456" s="62"/>
      <c r="E456" s="62"/>
      <c r="F456" s="62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>
      <c r="A457" s="34"/>
      <c r="B457" s="34"/>
      <c r="C457" s="34"/>
      <c r="D457" s="62"/>
      <c r="E457" s="62"/>
      <c r="F457" s="62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>
      <c r="A458" s="34"/>
      <c r="B458" s="34"/>
      <c r="C458" s="34"/>
      <c r="D458" s="62"/>
      <c r="E458" s="62"/>
      <c r="F458" s="62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>
      <c r="A459" s="34"/>
      <c r="B459" s="34"/>
      <c r="C459" s="34"/>
      <c r="D459" s="62"/>
      <c r="E459" s="62"/>
      <c r="F459" s="62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>
      <c r="A460" s="34"/>
      <c r="B460" s="34"/>
      <c r="C460" s="34"/>
      <c r="D460" s="62"/>
      <c r="E460" s="62"/>
      <c r="F460" s="62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>
      <c r="A461" s="34"/>
      <c r="B461" s="34"/>
      <c r="C461" s="34"/>
      <c r="D461" s="62"/>
      <c r="E461" s="62"/>
      <c r="F461" s="62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>
      <c r="A462" s="34"/>
      <c r="B462" s="34"/>
      <c r="C462" s="34"/>
      <c r="D462" s="62"/>
      <c r="E462" s="62"/>
      <c r="F462" s="62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>
      <c r="A463" s="34"/>
      <c r="B463" s="34"/>
      <c r="C463" s="34"/>
      <c r="D463" s="62"/>
      <c r="E463" s="62"/>
      <c r="F463" s="62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>
      <c r="A464" s="34"/>
      <c r="B464" s="34"/>
      <c r="C464" s="34"/>
      <c r="D464" s="62"/>
      <c r="E464" s="62"/>
      <c r="F464" s="62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>
      <c r="A465" s="34"/>
      <c r="B465" s="34"/>
      <c r="C465" s="34"/>
      <c r="D465" s="62"/>
      <c r="E465" s="62"/>
      <c r="F465" s="62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>
      <c r="A466" s="34"/>
      <c r="B466" s="34"/>
      <c r="C466" s="34"/>
      <c r="D466" s="62"/>
      <c r="E466" s="62"/>
      <c r="F466" s="62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>
      <c r="A467" s="34"/>
      <c r="B467" s="34"/>
      <c r="C467" s="34"/>
      <c r="D467" s="62"/>
      <c r="E467" s="62"/>
      <c r="F467" s="62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>
      <c r="A468" s="34"/>
      <c r="B468" s="34"/>
      <c r="C468" s="34"/>
      <c r="D468" s="62"/>
      <c r="E468" s="62"/>
      <c r="F468" s="62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>
      <c r="A469" s="34"/>
      <c r="B469" s="34"/>
      <c r="C469" s="34"/>
      <c r="D469" s="62"/>
      <c r="E469" s="62"/>
      <c r="F469" s="62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>
      <c r="A470" s="34"/>
      <c r="B470" s="34"/>
      <c r="C470" s="34"/>
      <c r="D470" s="62"/>
      <c r="E470" s="62"/>
      <c r="F470" s="62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>
      <c r="A471" s="34"/>
      <c r="B471" s="34"/>
      <c r="C471" s="34"/>
      <c r="D471" s="62"/>
      <c r="E471" s="62"/>
      <c r="F471" s="62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>
      <c r="A472" s="34"/>
      <c r="B472" s="34"/>
      <c r="C472" s="34"/>
      <c r="D472" s="62"/>
      <c r="E472" s="62"/>
      <c r="F472" s="62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>
      <c r="A473" s="34"/>
      <c r="B473" s="34"/>
      <c r="C473" s="34"/>
      <c r="D473" s="62"/>
      <c r="E473" s="62"/>
      <c r="F473" s="62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>
      <c r="A474" s="34"/>
      <c r="B474" s="34"/>
      <c r="C474" s="34"/>
      <c r="D474" s="62"/>
      <c r="E474" s="62"/>
      <c r="F474" s="62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>
      <c r="A475" s="34"/>
      <c r="B475" s="34"/>
      <c r="C475" s="34"/>
      <c r="D475" s="62"/>
      <c r="E475" s="62"/>
      <c r="F475" s="62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>
      <c r="A476" s="34"/>
      <c r="B476" s="34"/>
      <c r="C476" s="34"/>
      <c r="D476" s="62"/>
      <c r="E476" s="62"/>
      <c r="F476" s="62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>
      <c r="A477" s="34"/>
      <c r="B477" s="34"/>
      <c r="C477" s="34"/>
      <c r="D477" s="62"/>
      <c r="E477" s="62"/>
      <c r="F477" s="62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>
      <c r="A478" s="34"/>
      <c r="B478" s="34"/>
      <c r="C478" s="34"/>
      <c r="D478" s="62"/>
      <c r="E478" s="62"/>
      <c r="F478" s="62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>
      <c r="A479" s="34"/>
      <c r="B479" s="34"/>
      <c r="C479" s="34"/>
      <c r="D479" s="62"/>
      <c r="E479" s="62"/>
      <c r="F479" s="62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>
      <c r="A480" s="34"/>
      <c r="B480" s="34"/>
      <c r="C480" s="34"/>
      <c r="D480" s="62"/>
      <c r="E480" s="62"/>
      <c r="F480" s="62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>
      <c r="A481" s="34"/>
      <c r="B481" s="34"/>
      <c r="C481" s="34"/>
      <c r="D481" s="62"/>
      <c r="E481" s="62"/>
      <c r="F481" s="62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>
      <c r="A482" s="34"/>
      <c r="B482" s="34"/>
      <c r="C482" s="34"/>
      <c r="D482" s="62"/>
      <c r="E482" s="62"/>
      <c r="F482" s="62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>
      <c r="A483" s="34"/>
      <c r="B483" s="34"/>
      <c r="C483" s="34"/>
      <c r="D483" s="62"/>
      <c r="E483" s="62"/>
      <c r="F483" s="62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>
      <c r="A484" s="34"/>
      <c r="B484" s="34"/>
      <c r="C484" s="34"/>
      <c r="D484" s="62"/>
      <c r="E484" s="62"/>
      <c r="F484" s="62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>
      <c r="A485" s="34"/>
      <c r="B485" s="34"/>
      <c r="C485" s="34"/>
      <c r="D485" s="62"/>
      <c r="E485" s="62"/>
      <c r="F485" s="62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>
      <c r="A486" s="34"/>
      <c r="B486" s="34"/>
      <c r="C486" s="34"/>
      <c r="D486" s="62"/>
      <c r="E486" s="62"/>
      <c r="F486" s="62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>
      <c r="A487" s="34"/>
      <c r="B487" s="34"/>
      <c r="C487" s="34"/>
      <c r="D487" s="62"/>
      <c r="E487" s="62"/>
      <c r="F487" s="62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>
      <c r="A488" s="34"/>
      <c r="B488" s="34"/>
      <c r="C488" s="34"/>
      <c r="D488" s="62"/>
      <c r="E488" s="62"/>
      <c r="F488" s="62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>
      <c r="A489" s="34"/>
      <c r="B489" s="34"/>
      <c r="C489" s="34"/>
      <c r="D489" s="62"/>
      <c r="E489" s="62"/>
      <c r="F489" s="62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>
      <c r="A490" s="34"/>
      <c r="B490" s="34"/>
      <c r="C490" s="34"/>
      <c r="D490" s="62"/>
      <c r="E490" s="62"/>
      <c r="F490" s="62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>
      <c r="A491" s="34"/>
      <c r="B491" s="34"/>
      <c r="C491" s="34"/>
      <c r="D491" s="62"/>
      <c r="E491" s="62"/>
      <c r="F491" s="62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>
      <c r="A492" s="34"/>
      <c r="B492" s="34"/>
      <c r="C492" s="34"/>
      <c r="D492" s="62"/>
      <c r="E492" s="62"/>
      <c r="F492" s="62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>
      <c r="A493" s="34"/>
      <c r="B493" s="34"/>
      <c r="C493" s="34"/>
      <c r="D493" s="62"/>
      <c r="E493" s="62"/>
      <c r="F493" s="62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>
      <c r="A494" s="34"/>
      <c r="B494" s="34"/>
      <c r="C494" s="34"/>
      <c r="D494" s="62"/>
      <c r="E494" s="62"/>
      <c r="F494" s="62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>
      <c r="A495" s="34"/>
      <c r="B495" s="34"/>
      <c r="C495" s="34"/>
      <c r="D495" s="62"/>
      <c r="E495" s="62"/>
      <c r="F495" s="62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>
      <c r="A496" s="34"/>
      <c r="B496" s="34"/>
      <c r="C496" s="34"/>
      <c r="D496" s="62"/>
      <c r="E496" s="62"/>
      <c r="F496" s="62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>
      <c r="A497" s="34"/>
      <c r="B497" s="34"/>
      <c r="C497" s="34"/>
      <c r="D497" s="62"/>
      <c r="E497" s="62"/>
      <c r="F497" s="62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>
      <c r="A498" s="34"/>
      <c r="B498" s="34"/>
      <c r="C498" s="34"/>
      <c r="D498" s="62"/>
      <c r="E498" s="62"/>
      <c r="F498" s="62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>
      <c r="A499" s="34"/>
      <c r="B499" s="34"/>
      <c r="C499" s="34"/>
      <c r="D499" s="62"/>
      <c r="E499" s="62"/>
      <c r="F499" s="62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>
      <c r="A500" s="34"/>
      <c r="B500" s="34"/>
      <c r="C500" s="34"/>
      <c r="D500" s="62"/>
      <c r="E500" s="62"/>
      <c r="F500" s="62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>
      <c r="A501" s="34"/>
      <c r="B501" s="34"/>
      <c r="C501" s="34"/>
      <c r="D501" s="62"/>
      <c r="E501" s="62"/>
      <c r="F501" s="62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>
      <c r="A502" s="34"/>
      <c r="B502" s="34"/>
      <c r="C502" s="34"/>
      <c r="D502" s="62"/>
      <c r="E502" s="62"/>
      <c r="F502" s="62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>
      <c r="A503" s="34"/>
      <c r="B503" s="34"/>
      <c r="C503" s="34"/>
      <c r="D503" s="62"/>
      <c r="E503" s="62"/>
      <c r="F503" s="62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>
      <c r="A504" s="34"/>
      <c r="B504" s="34"/>
      <c r="C504" s="34"/>
      <c r="D504" s="62"/>
      <c r="E504" s="62"/>
      <c r="F504" s="62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>
      <c r="A505" s="34"/>
      <c r="B505" s="34"/>
      <c r="C505" s="34"/>
      <c r="D505" s="62"/>
      <c r="E505" s="62"/>
      <c r="F505" s="62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>
      <c r="A506" s="34"/>
      <c r="B506" s="34"/>
      <c r="C506" s="34"/>
      <c r="D506" s="62"/>
      <c r="E506" s="62"/>
      <c r="F506" s="62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>
      <c r="A507" s="34"/>
      <c r="B507" s="34"/>
      <c r="C507" s="34"/>
      <c r="D507" s="62"/>
      <c r="E507" s="62"/>
      <c r="F507" s="62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>
      <c r="A508" s="34"/>
      <c r="B508" s="34"/>
      <c r="C508" s="34"/>
      <c r="D508" s="62"/>
      <c r="E508" s="62"/>
      <c r="F508" s="62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>
      <c r="A509" s="34"/>
      <c r="B509" s="34"/>
      <c r="C509" s="34"/>
      <c r="D509" s="62"/>
      <c r="E509" s="62"/>
      <c r="F509" s="62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>
      <c r="A510" s="34"/>
      <c r="B510" s="34"/>
      <c r="C510" s="34"/>
      <c r="D510" s="62"/>
      <c r="E510" s="62"/>
      <c r="F510" s="62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>
      <c r="A511" s="34"/>
      <c r="B511" s="34"/>
      <c r="C511" s="34"/>
      <c r="D511" s="62"/>
      <c r="E511" s="62"/>
      <c r="F511" s="62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>
      <c r="A512" s="34"/>
      <c r="B512" s="34"/>
      <c r="C512" s="34"/>
      <c r="D512" s="62"/>
      <c r="E512" s="62"/>
      <c r="F512" s="62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>
      <c r="A513" s="34"/>
      <c r="B513" s="34"/>
      <c r="C513" s="34"/>
      <c r="D513" s="62"/>
      <c r="E513" s="62"/>
      <c r="F513" s="62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>
      <c r="A514" s="34"/>
      <c r="B514" s="34"/>
      <c r="C514" s="34"/>
      <c r="D514" s="62"/>
      <c r="E514" s="62"/>
      <c r="F514" s="62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>
      <c r="A515" s="34"/>
      <c r="B515" s="34"/>
      <c r="C515" s="34"/>
      <c r="D515" s="62"/>
      <c r="E515" s="62"/>
      <c r="F515" s="62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>
      <c r="A516" s="34"/>
      <c r="B516" s="34"/>
      <c r="C516" s="34"/>
      <c r="D516" s="62"/>
      <c r="E516" s="62"/>
      <c r="F516" s="62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>
      <c r="A517" s="34"/>
      <c r="B517" s="34"/>
      <c r="C517" s="34"/>
      <c r="D517" s="62"/>
      <c r="E517" s="62"/>
      <c r="F517" s="62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>
      <c r="A518" s="34"/>
      <c r="B518" s="34"/>
      <c r="C518" s="34"/>
      <c r="D518" s="62"/>
      <c r="E518" s="62"/>
      <c r="F518" s="62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>
      <c r="A519" s="34"/>
      <c r="B519" s="34"/>
      <c r="C519" s="34"/>
      <c r="D519" s="62"/>
      <c r="E519" s="62"/>
      <c r="F519" s="62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>
      <c r="A520" s="34"/>
      <c r="B520" s="34"/>
      <c r="C520" s="34"/>
      <c r="D520" s="62"/>
      <c r="E520" s="62"/>
      <c r="F520" s="62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>
      <c r="A521" s="34"/>
      <c r="B521" s="34"/>
      <c r="C521" s="34"/>
      <c r="D521" s="62"/>
      <c r="E521" s="62"/>
      <c r="F521" s="62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>
      <c r="A522" s="34"/>
      <c r="B522" s="34"/>
      <c r="C522" s="34"/>
      <c r="D522" s="62"/>
      <c r="E522" s="62"/>
      <c r="F522" s="62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>
      <c r="A523" s="34"/>
      <c r="B523" s="34"/>
      <c r="C523" s="34"/>
      <c r="D523" s="62"/>
      <c r="E523" s="62"/>
      <c r="F523" s="62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>
      <c r="A524" s="34"/>
      <c r="B524" s="34"/>
      <c r="C524" s="34"/>
      <c r="D524" s="62"/>
      <c r="E524" s="62"/>
      <c r="F524" s="62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>
      <c r="A525" s="34"/>
      <c r="B525" s="34"/>
      <c r="C525" s="34"/>
      <c r="D525" s="62"/>
      <c r="E525" s="62"/>
      <c r="F525" s="62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>
      <c r="A526" s="34"/>
      <c r="B526" s="34"/>
      <c r="C526" s="34"/>
      <c r="D526" s="62"/>
      <c r="E526" s="62"/>
      <c r="F526" s="62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>
      <c r="A527" s="34"/>
      <c r="B527" s="34"/>
      <c r="C527" s="34"/>
      <c r="D527" s="62"/>
      <c r="E527" s="62"/>
      <c r="F527" s="62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>
      <c r="A528" s="34"/>
      <c r="B528" s="34"/>
      <c r="C528" s="34"/>
      <c r="D528" s="62"/>
      <c r="E528" s="62"/>
      <c r="F528" s="62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>
      <c r="A529" s="34"/>
      <c r="B529" s="34"/>
      <c r="C529" s="34"/>
      <c r="D529" s="62"/>
      <c r="E529" s="62"/>
      <c r="F529" s="62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>
      <c r="A530" s="34"/>
      <c r="B530" s="34"/>
      <c r="C530" s="34"/>
      <c r="D530" s="62"/>
      <c r="E530" s="62"/>
      <c r="F530" s="62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>
      <c r="A531" s="34"/>
      <c r="B531" s="34"/>
      <c r="C531" s="34"/>
      <c r="D531" s="62"/>
      <c r="E531" s="62"/>
      <c r="F531" s="62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>
      <c r="A532" s="34"/>
      <c r="B532" s="34"/>
      <c r="C532" s="34"/>
      <c r="D532" s="62"/>
      <c r="E532" s="62"/>
      <c r="F532" s="62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>
      <c r="A533" s="34"/>
      <c r="B533" s="34"/>
      <c r="C533" s="34"/>
      <c r="D533" s="62"/>
      <c r="E533" s="62"/>
      <c r="F533" s="62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>
      <c r="A534" s="34"/>
      <c r="B534" s="34"/>
      <c r="C534" s="34"/>
      <c r="D534" s="62"/>
      <c r="E534" s="62"/>
      <c r="F534" s="62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>
      <c r="A535" s="34"/>
      <c r="B535" s="34"/>
      <c r="C535" s="34"/>
      <c r="D535" s="62"/>
      <c r="E535" s="62"/>
      <c r="F535" s="62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>
      <c r="A536" s="34"/>
      <c r="B536" s="34"/>
      <c r="C536" s="34"/>
      <c r="D536" s="62"/>
      <c r="E536" s="62"/>
      <c r="F536" s="62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>
      <c r="A537" s="34"/>
      <c r="B537" s="34"/>
      <c r="C537" s="34"/>
      <c r="D537" s="62"/>
      <c r="E537" s="62"/>
      <c r="F537" s="62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>
      <c r="A538" s="34"/>
      <c r="B538" s="34"/>
      <c r="C538" s="34"/>
      <c r="D538" s="62"/>
      <c r="E538" s="62"/>
      <c r="F538" s="62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>
      <c r="A539" s="34"/>
      <c r="B539" s="34"/>
      <c r="C539" s="34"/>
      <c r="D539" s="62"/>
      <c r="E539" s="62"/>
      <c r="F539" s="62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>
      <c r="A540" s="34"/>
      <c r="B540" s="34"/>
      <c r="C540" s="34"/>
      <c r="D540" s="62"/>
      <c r="E540" s="62"/>
      <c r="F540" s="62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>
      <c r="A541" s="34"/>
      <c r="B541" s="34"/>
      <c r="C541" s="34"/>
      <c r="D541" s="62"/>
      <c r="E541" s="62"/>
      <c r="F541" s="62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>
      <c r="A542" s="34"/>
      <c r="B542" s="34"/>
      <c r="C542" s="34"/>
      <c r="D542" s="62"/>
      <c r="E542" s="62"/>
      <c r="F542" s="62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>
      <c r="A543" s="34"/>
      <c r="B543" s="34"/>
      <c r="C543" s="34"/>
      <c r="D543" s="62"/>
      <c r="E543" s="62"/>
      <c r="F543" s="62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>
      <c r="A544" s="34"/>
      <c r="B544" s="34"/>
      <c r="C544" s="34"/>
      <c r="D544" s="62"/>
      <c r="E544" s="62"/>
      <c r="F544" s="62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>
      <c r="A545" s="34"/>
      <c r="B545" s="34"/>
      <c r="C545" s="34"/>
      <c r="D545" s="62"/>
      <c r="E545" s="62"/>
      <c r="F545" s="62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>
      <c r="A546" s="34"/>
      <c r="B546" s="34"/>
      <c r="C546" s="34"/>
      <c r="D546" s="62"/>
      <c r="E546" s="62"/>
      <c r="F546" s="62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>
      <c r="A547" s="34"/>
      <c r="B547" s="34"/>
      <c r="C547" s="34"/>
      <c r="D547" s="62"/>
      <c r="E547" s="62"/>
      <c r="F547" s="62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>
      <c r="A548" s="34"/>
      <c r="B548" s="34"/>
      <c r="C548" s="34"/>
      <c r="D548" s="62"/>
      <c r="E548" s="62"/>
      <c r="F548" s="62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>
      <c r="A549" s="34"/>
      <c r="B549" s="34"/>
      <c r="C549" s="34"/>
      <c r="D549" s="62"/>
      <c r="E549" s="62"/>
      <c r="F549" s="62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>
      <c r="A550" s="34"/>
      <c r="B550" s="34"/>
      <c r="C550" s="34"/>
      <c r="D550" s="62"/>
      <c r="E550" s="62"/>
      <c r="F550" s="62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>
      <c r="A551" s="34"/>
      <c r="B551" s="34"/>
      <c r="C551" s="34"/>
      <c r="D551" s="62"/>
      <c r="E551" s="62"/>
      <c r="F551" s="62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>
      <c r="A552" s="34"/>
      <c r="B552" s="34"/>
      <c r="C552" s="34"/>
      <c r="D552" s="62"/>
      <c r="E552" s="62"/>
      <c r="F552" s="62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>
      <c r="A553" s="34"/>
      <c r="B553" s="34"/>
      <c r="C553" s="34"/>
      <c r="D553" s="62"/>
      <c r="E553" s="62"/>
      <c r="F553" s="62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>
      <c r="A554" s="34"/>
      <c r="B554" s="34"/>
      <c r="C554" s="34"/>
      <c r="D554" s="62"/>
      <c r="E554" s="62"/>
      <c r="F554" s="62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>
      <c r="A555" s="34"/>
      <c r="B555" s="34"/>
      <c r="C555" s="34"/>
      <c r="D555" s="62"/>
      <c r="E555" s="62"/>
      <c r="F555" s="62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>
      <c r="A556" s="34"/>
      <c r="B556" s="34"/>
      <c r="C556" s="34"/>
      <c r="D556" s="62"/>
      <c r="E556" s="62"/>
      <c r="F556" s="62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>
      <c r="A557" s="34"/>
      <c r="B557" s="34"/>
      <c r="C557" s="34"/>
      <c r="D557" s="62"/>
      <c r="E557" s="62"/>
      <c r="F557" s="62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>
      <c r="A558" s="34"/>
      <c r="B558" s="34"/>
      <c r="C558" s="34"/>
      <c r="D558" s="62"/>
      <c r="E558" s="62"/>
      <c r="F558" s="62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>
      <c r="A559" s="34"/>
      <c r="B559" s="34"/>
      <c r="C559" s="34"/>
      <c r="D559" s="62"/>
      <c r="E559" s="62"/>
      <c r="F559" s="62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>
      <c r="A560" s="34"/>
      <c r="B560" s="34"/>
      <c r="C560" s="34"/>
      <c r="D560" s="62"/>
      <c r="E560" s="62"/>
      <c r="F560" s="62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>
      <c r="A561" s="34"/>
      <c r="B561" s="34"/>
      <c r="C561" s="34"/>
      <c r="D561" s="62"/>
      <c r="E561" s="62"/>
      <c r="F561" s="62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>
      <c r="A562" s="34"/>
      <c r="B562" s="34"/>
      <c r="C562" s="34"/>
      <c r="D562" s="62"/>
      <c r="E562" s="62"/>
      <c r="F562" s="62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>
      <c r="A563" s="34"/>
      <c r="B563" s="34"/>
      <c r="C563" s="34"/>
      <c r="D563" s="62"/>
      <c r="E563" s="62"/>
      <c r="F563" s="62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>
      <c r="A564" s="34"/>
      <c r="B564" s="34"/>
      <c r="C564" s="34"/>
      <c r="D564" s="62"/>
      <c r="E564" s="62"/>
      <c r="F564" s="62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>
      <c r="A565" s="34"/>
      <c r="B565" s="34"/>
      <c r="C565" s="34"/>
      <c r="D565" s="62"/>
      <c r="E565" s="62"/>
      <c r="F565" s="62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>
      <c r="A566" s="34"/>
      <c r="B566" s="34"/>
      <c r="C566" s="34"/>
      <c r="D566" s="62"/>
      <c r="E566" s="62"/>
      <c r="F566" s="62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>
      <c r="A567" s="34"/>
      <c r="B567" s="34"/>
      <c r="C567" s="34"/>
      <c r="D567" s="62"/>
      <c r="E567" s="62"/>
      <c r="F567" s="62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>
      <c r="A568" s="34"/>
      <c r="B568" s="34"/>
      <c r="C568" s="34"/>
      <c r="D568" s="62"/>
      <c r="E568" s="62"/>
      <c r="F568" s="62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>
      <c r="A569" s="34"/>
      <c r="B569" s="34"/>
      <c r="C569" s="34"/>
      <c r="D569" s="62"/>
      <c r="E569" s="62"/>
      <c r="F569" s="62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>
      <c r="A570" s="34"/>
      <c r="B570" s="34"/>
      <c r="C570" s="34"/>
      <c r="D570" s="62"/>
      <c r="E570" s="62"/>
      <c r="F570" s="62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>
      <c r="A571" s="34"/>
      <c r="B571" s="34"/>
      <c r="C571" s="34"/>
      <c r="D571" s="62"/>
      <c r="E571" s="62"/>
      <c r="F571" s="62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>
      <c r="A572" s="34"/>
      <c r="B572" s="34"/>
      <c r="C572" s="34"/>
      <c r="D572" s="62"/>
      <c r="E572" s="62"/>
      <c r="F572" s="62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>
      <c r="A573" s="34"/>
      <c r="B573" s="34"/>
      <c r="C573" s="34"/>
      <c r="D573" s="62"/>
      <c r="E573" s="62"/>
      <c r="F573" s="62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>
      <c r="A574" s="34"/>
      <c r="B574" s="34"/>
      <c r="C574" s="34"/>
      <c r="D574" s="62"/>
      <c r="E574" s="62"/>
      <c r="F574" s="62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>
      <c r="A575" s="34"/>
      <c r="B575" s="34"/>
      <c r="C575" s="34"/>
      <c r="D575" s="62"/>
      <c r="E575" s="62"/>
      <c r="F575" s="62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>
      <c r="A576" s="34"/>
      <c r="B576" s="34"/>
      <c r="C576" s="34"/>
      <c r="D576" s="62"/>
      <c r="E576" s="62"/>
      <c r="F576" s="62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>
      <c r="A577" s="34"/>
      <c r="B577" s="34"/>
      <c r="C577" s="34"/>
      <c r="D577" s="62"/>
      <c r="E577" s="62"/>
      <c r="F577" s="62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>
      <c r="A578" s="34"/>
      <c r="B578" s="34"/>
      <c r="C578" s="34"/>
      <c r="D578" s="62"/>
      <c r="E578" s="62"/>
      <c r="F578" s="62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>
      <c r="A579" s="34"/>
      <c r="B579" s="34"/>
      <c r="C579" s="34"/>
      <c r="D579" s="62"/>
      <c r="E579" s="62"/>
      <c r="F579" s="62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>
      <c r="A580" s="34"/>
      <c r="B580" s="34"/>
      <c r="C580" s="34"/>
      <c r="D580" s="62"/>
      <c r="E580" s="62"/>
      <c r="F580" s="62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>
      <c r="A581" s="34"/>
      <c r="B581" s="34"/>
      <c r="C581" s="34"/>
      <c r="D581" s="62"/>
      <c r="E581" s="62"/>
      <c r="F581" s="62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>
      <c r="A582" s="34"/>
      <c r="B582" s="34"/>
      <c r="C582" s="34"/>
      <c r="D582" s="62"/>
      <c r="E582" s="62"/>
      <c r="F582" s="62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>
      <c r="A583" s="34"/>
      <c r="B583" s="34"/>
      <c r="C583" s="34"/>
      <c r="D583" s="62"/>
      <c r="E583" s="62"/>
      <c r="F583" s="62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>
      <c r="A584" s="34"/>
      <c r="B584" s="34"/>
      <c r="C584" s="34"/>
      <c r="D584" s="62"/>
      <c r="E584" s="62"/>
      <c r="F584" s="62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>
      <c r="A585" s="34"/>
      <c r="B585" s="34"/>
      <c r="C585" s="34"/>
      <c r="D585" s="62"/>
      <c r="E585" s="62"/>
      <c r="F585" s="62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>
      <c r="A586" s="34"/>
      <c r="B586" s="34"/>
      <c r="C586" s="34"/>
      <c r="D586" s="62"/>
      <c r="E586" s="62"/>
      <c r="F586" s="62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>
      <c r="A587" s="34"/>
      <c r="B587" s="34"/>
      <c r="C587" s="34"/>
      <c r="D587" s="62"/>
      <c r="E587" s="62"/>
      <c r="F587" s="62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>
      <c r="A588" s="34"/>
      <c r="B588" s="34"/>
      <c r="C588" s="34"/>
      <c r="D588" s="62"/>
      <c r="E588" s="62"/>
      <c r="F588" s="62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>
      <c r="A589" s="34"/>
      <c r="B589" s="34"/>
      <c r="C589" s="34"/>
      <c r="D589" s="62"/>
      <c r="E589" s="62"/>
      <c r="F589" s="62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>
      <c r="A590" s="34"/>
      <c r="B590" s="34"/>
      <c r="C590" s="34"/>
      <c r="D590" s="62"/>
      <c r="E590" s="62"/>
      <c r="F590" s="62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>
      <c r="A591" s="34"/>
      <c r="B591" s="34"/>
      <c r="C591" s="34"/>
      <c r="D591" s="62"/>
      <c r="E591" s="62"/>
      <c r="F591" s="62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>
      <c r="A592" s="34"/>
      <c r="B592" s="34"/>
      <c r="C592" s="34"/>
      <c r="D592" s="62"/>
      <c r="E592" s="62"/>
      <c r="F592" s="62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>
      <c r="A593" s="34"/>
      <c r="B593" s="34"/>
      <c r="C593" s="34"/>
      <c r="D593" s="62"/>
      <c r="E593" s="62"/>
      <c r="F593" s="62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>
      <c r="A594" s="34"/>
      <c r="B594" s="34"/>
      <c r="C594" s="34"/>
      <c r="D594" s="62"/>
      <c r="E594" s="62"/>
      <c r="F594" s="62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>
      <c r="A595" s="34"/>
      <c r="B595" s="34"/>
      <c r="C595" s="34"/>
      <c r="D595" s="62"/>
      <c r="E595" s="62"/>
      <c r="F595" s="62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>
      <c r="A596" s="34"/>
      <c r="B596" s="34"/>
      <c r="C596" s="34"/>
      <c r="D596" s="62"/>
      <c r="E596" s="62"/>
      <c r="F596" s="62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>
      <c r="A597" s="34"/>
      <c r="B597" s="34"/>
      <c r="C597" s="34"/>
      <c r="D597" s="62"/>
      <c r="E597" s="62"/>
      <c r="F597" s="62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>
      <c r="A598" s="34"/>
      <c r="B598" s="34"/>
      <c r="C598" s="34"/>
      <c r="D598" s="62"/>
      <c r="E598" s="62"/>
      <c r="F598" s="62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>
      <c r="A599" s="34"/>
      <c r="B599" s="34"/>
      <c r="C599" s="34"/>
      <c r="D599" s="62"/>
      <c r="E599" s="62"/>
      <c r="F599" s="62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>
      <c r="A600" s="34"/>
      <c r="B600" s="34"/>
      <c r="C600" s="34"/>
      <c r="D600" s="62"/>
      <c r="E600" s="62"/>
      <c r="F600" s="62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>
      <c r="A601" s="34"/>
      <c r="B601" s="34"/>
      <c r="C601" s="34"/>
      <c r="D601" s="62"/>
      <c r="E601" s="62"/>
      <c r="F601" s="62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>
      <c r="A602" s="34"/>
      <c r="B602" s="34"/>
      <c r="C602" s="34"/>
      <c r="D602" s="62"/>
      <c r="E602" s="62"/>
      <c r="F602" s="62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>
      <c r="A603" s="34"/>
      <c r="B603" s="34"/>
      <c r="C603" s="34"/>
      <c r="D603" s="62"/>
      <c r="E603" s="62"/>
      <c r="F603" s="62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>
      <c r="A604" s="34"/>
      <c r="B604" s="34"/>
      <c r="C604" s="34"/>
      <c r="D604" s="62"/>
      <c r="E604" s="62"/>
      <c r="F604" s="62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>
      <c r="A605" s="34"/>
      <c r="B605" s="34"/>
      <c r="C605" s="34"/>
      <c r="D605" s="62"/>
      <c r="E605" s="62"/>
      <c r="F605" s="62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>
      <c r="A606" s="34"/>
      <c r="B606" s="34"/>
      <c r="C606" s="34"/>
      <c r="D606" s="62"/>
      <c r="E606" s="62"/>
      <c r="F606" s="62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>
      <c r="A607" s="34"/>
      <c r="B607" s="34"/>
      <c r="C607" s="34"/>
      <c r="D607" s="62"/>
      <c r="E607" s="62"/>
      <c r="F607" s="62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>
      <c r="A608" s="34"/>
      <c r="B608" s="34"/>
      <c r="C608" s="34"/>
      <c r="D608" s="62"/>
      <c r="E608" s="62"/>
      <c r="F608" s="62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>
      <c r="A609" s="34"/>
      <c r="B609" s="34"/>
      <c r="C609" s="34"/>
      <c r="D609" s="62"/>
      <c r="E609" s="62"/>
      <c r="F609" s="62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>
      <c r="A610" s="34"/>
      <c r="B610" s="34"/>
      <c r="C610" s="34"/>
      <c r="D610" s="62"/>
      <c r="E610" s="62"/>
      <c r="F610" s="62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>
      <c r="A611" s="34"/>
      <c r="B611" s="34"/>
      <c r="C611" s="34"/>
      <c r="D611" s="62"/>
      <c r="E611" s="62"/>
      <c r="F611" s="62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>
      <c r="A612" s="34"/>
      <c r="B612" s="34"/>
      <c r="C612" s="34"/>
      <c r="D612" s="62"/>
      <c r="E612" s="62"/>
      <c r="F612" s="62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>
      <c r="A613" s="34"/>
      <c r="B613" s="34"/>
      <c r="C613" s="34"/>
      <c r="D613" s="62"/>
      <c r="E613" s="62"/>
      <c r="F613" s="62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>
      <c r="A614" s="34"/>
      <c r="B614" s="34"/>
      <c r="C614" s="34"/>
      <c r="D614" s="62"/>
      <c r="E614" s="62"/>
      <c r="F614" s="62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>
      <c r="A615" s="34"/>
      <c r="B615" s="34"/>
      <c r="C615" s="34"/>
      <c r="D615" s="62"/>
      <c r="E615" s="62"/>
      <c r="F615" s="62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>
      <c r="A616" s="34"/>
      <c r="B616" s="34"/>
      <c r="C616" s="34"/>
      <c r="D616" s="62"/>
      <c r="E616" s="62"/>
      <c r="F616" s="62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>
      <c r="A617" s="34"/>
      <c r="B617" s="34"/>
      <c r="C617" s="34"/>
      <c r="D617" s="62"/>
      <c r="E617" s="62"/>
      <c r="F617" s="62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>
      <c r="A618" s="34"/>
      <c r="B618" s="34"/>
      <c r="C618" s="34"/>
      <c r="D618" s="62"/>
      <c r="E618" s="62"/>
      <c r="F618" s="62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>
      <c r="A619" s="34"/>
      <c r="B619" s="34"/>
      <c r="C619" s="34"/>
      <c r="D619" s="62"/>
      <c r="E619" s="62"/>
      <c r="F619" s="62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>
      <c r="A620" s="34"/>
      <c r="B620" s="34"/>
      <c r="C620" s="34"/>
      <c r="D620" s="62"/>
      <c r="E620" s="62"/>
      <c r="F620" s="62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>
      <c r="A621" s="34"/>
      <c r="B621" s="34"/>
      <c r="C621" s="34"/>
      <c r="D621" s="62"/>
      <c r="E621" s="62"/>
      <c r="F621" s="62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>
      <c r="A622" s="34"/>
      <c r="B622" s="34"/>
      <c r="C622" s="34"/>
      <c r="D622" s="62"/>
      <c r="E622" s="62"/>
      <c r="F622" s="62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>
      <c r="A623" s="34"/>
      <c r="B623" s="34"/>
      <c r="C623" s="34"/>
      <c r="D623" s="62"/>
      <c r="E623" s="62"/>
      <c r="F623" s="62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>
      <c r="A624" s="34"/>
      <c r="B624" s="34"/>
      <c r="C624" s="34"/>
      <c r="D624" s="62"/>
      <c r="E624" s="62"/>
      <c r="F624" s="62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>
      <c r="A625" s="34"/>
      <c r="B625" s="34"/>
      <c r="C625" s="34"/>
      <c r="D625" s="62"/>
      <c r="E625" s="62"/>
      <c r="F625" s="62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>
      <c r="A626" s="34"/>
      <c r="B626" s="34"/>
      <c r="C626" s="34"/>
      <c r="D626" s="62"/>
      <c r="E626" s="62"/>
      <c r="F626" s="62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>
      <c r="A627" s="34"/>
      <c r="B627" s="34"/>
      <c r="C627" s="34"/>
      <c r="D627" s="62"/>
      <c r="E627" s="62"/>
      <c r="F627" s="62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>
      <c r="A628" s="34"/>
      <c r="B628" s="34"/>
      <c r="C628" s="34"/>
      <c r="D628" s="62"/>
      <c r="E628" s="62"/>
      <c r="F628" s="62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>
      <c r="A629" s="34"/>
      <c r="B629" s="34"/>
      <c r="C629" s="34"/>
      <c r="D629" s="62"/>
      <c r="E629" s="62"/>
      <c r="F629" s="62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>
      <c r="A630" s="34"/>
      <c r="B630" s="34"/>
      <c r="C630" s="34"/>
      <c r="D630" s="62"/>
      <c r="E630" s="62"/>
      <c r="F630" s="62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>
      <c r="A631" s="34"/>
      <c r="B631" s="34"/>
      <c r="C631" s="34"/>
      <c r="D631" s="62"/>
      <c r="E631" s="62"/>
      <c r="F631" s="62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>
      <c r="A632" s="34"/>
      <c r="B632" s="34"/>
      <c r="C632" s="34"/>
      <c r="D632" s="62"/>
      <c r="E632" s="62"/>
      <c r="F632" s="62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>
      <c r="A633" s="34"/>
      <c r="B633" s="34"/>
      <c r="C633" s="34"/>
      <c r="D633" s="62"/>
      <c r="E633" s="62"/>
      <c r="F633" s="62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>
      <c r="A634" s="34"/>
      <c r="B634" s="34"/>
      <c r="C634" s="34"/>
      <c r="D634" s="62"/>
      <c r="E634" s="62"/>
      <c r="F634" s="62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>
      <c r="A635" s="34"/>
      <c r="B635" s="34"/>
      <c r="C635" s="34"/>
      <c r="D635" s="62"/>
      <c r="E635" s="62"/>
      <c r="F635" s="62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>
      <c r="A636" s="34"/>
      <c r="B636" s="34"/>
      <c r="C636" s="34"/>
      <c r="D636" s="62"/>
      <c r="E636" s="62"/>
      <c r="F636" s="62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>
      <c r="A637" s="34"/>
      <c r="B637" s="34"/>
      <c r="C637" s="34"/>
      <c r="D637" s="62"/>
      <c r="E637" s="62"/>
      <c r="F637" s="62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>
      <c r="A638" s="34"/>
      <c r="B638" s="34"/>
      <c r="C638" s="34"/>
      <c r="D638" s="62"/>
      <c r="E638" s="62"/>
      <c r="F638" s="62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>
      <c r="A639" s="34"/>
      <c r="B639" s="34"/>
      <c r="C639" s="34"/>
      <c r="D639" s="62"/>
      <c r="E639" s="62"/>
      <c r="F639" s="62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>
      <c r="A640" s="34"/>
      <c r="B640" s="34"/>
      <c r="C640" s="34"/>
      <c r="D640" s="62"/>
      <c r="E640" s="62"/>
      <c r="F640" s="62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>
      <c r="A641" s="34"/>
      <c r="B641" s="34"/>
      <c r="C641" s="34"/>
      <c r="D641" s="62"/>
      <c r="E641" s="62"/>
      <c r="F641" s="62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>
      <c r="A642" s="34"/>
      <c r="B642" s="34"/>
      <c r="C642" s="34"/>
      <c r="D642" s="62"/>
      <c r="E642" s="62"/>
      <c r="F642" s="62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>
      <c r="A643" s="34"/>
      <c r="B643" s="34"/>
      <c r="C643" s="34"/>
      <c r="D643" s="62"/>
      <c r="E643" s="62"/>
      <c r="F643" s="62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>
      <c r="A644" s="34"/>
      <c r="B644" s="34"/>
      <c r="C644" s="34"/>
      <c r="D644" s="62"/>
      <c r="E644" s="62"/>
      <c r="F644" s="62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>
      <c r="A645" s="34"/>
      <c r="B645" s="34"/>
      <c r="C645" s="34"/>
      <c r="D645" s="62"/>
      <c r="E645" s="62"/>
      <c r="F645" s="62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>
      <c r="A646" s="34"/>
      <c r="B646" s="34"/>
      <c r="C646" s="34"/>
      <c r="D646" s="62"/>
      <c r="E646" s="62"/>
      <c r="F646" s="62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>
      <c r="A647" s="34"/>
      <c r="B647" s="34"/>
      <c r="C647" s="34"/>
      <c r="D647" s="62"/>
      <c r="E647" s="62"/>
      <c r="F647" s="62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>
      <c r="A648" s="34"/>
      <c r="B648" s="34"/>
      <c r="C648" s="34"/>
      <c r="D648" s="62"/>
      <c r="E648" s="62"/>
      <c r="F648" s="62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>
      <c r="A649" s="34"/>
      <c r="B649" s="34"/>
      <c r="C649" s="34"/>
      <c r="D649" s="62"/>
      <c r="E649" s="62"/>
      <c r="F649" s="62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>
      <c r="A650" s="34"/>
      <c r="B650" s="34"/>
      <c r="C650" s="34"/>
      <c r="D650" s="62"/>
      <c r="E650" s="62"/>
      <c r="F650" s="62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>
      <c r="A651" s="34"/>
      <c r="B651" s="34"/>
      <c r="C651" s="34"/>
      <c r="D651" s="62"/>
      <c r="E651" s="62"/>
      <c r="F651" s="62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>
      <c r="A652" s="34"/>
      <c r="B652" s="34"/>
      <c r="C652" s="34"/>
      <c r="D652" s="62"/>
      <c r="E652" s="62"/>
      <c r="F652" s="62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>
      <c r="A653" s="34"/>
      <c r="B653" s="34"/>
      <c r="C653" s="34"/>
      <c r="D653" s="62"/>
      <c r="E653" s="62"/>
      <c r="F653" s="62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>
      <c r="A654" s="34"/>
      <c r="B654" s="34"/>
      <c r="C654" s="34"/>
      <c r="D654" s="62"/>
      <c r="E654" s="62"/>
      <c r="F654" s="62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>
      <c r="A655" s="34"/>
      <c r="B655" s="34"/>
      <c r="C655" s="34"/>
      <c r="D655" s="62"/>
      <c r="E655" s="62"/>
      <c r="F655" s="62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>
      <c r="A656" s="34"/>
      <c r="B656" s="34"/>
      <c r="C656" s="34"/>
      <c r="D656" s="62"/>
      <c r="E656" s="62"/>
      <c r="F656" s="62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>
      <c r="A657" s="34"/>
      <c r="B657" s="34"/>
      <c r="C657" s="34"/>
      <c r="D657" s="62"/>
      <c r="E657" s="62"/>
      <c r="F657" s="62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>
      <c r="A658" s="34"/>
      <c r="B658" s="34"/>
      <c r="C658" s="34"/>
      <c r="D658" s="62"/>
      <c r="E658" s="62"/>
      <c r="F658" s="62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>
      <c r="A659" s="34"/>
      <c r="B659" s="34"/>
      <c r="C659" s="34"/>
      <c r="D659" s="62"/>
      <c r="E659" s="62"/>
      <c r="F659" s="62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>
      <c r="A660" s="34"/>
      <c r="B660" s="34"/>
      <c r="C660" s="34"/>
      <c r="D660" s="62"/>
      <c r="E660" s="62"/>
      <c r="F660" s="62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>
      <c r="A661" s="34"/>
      <c r="B661" s="34"/>
      <c r="C661" s="34"/>
      <c r="D661" s="62"/>
      <c r="E661" s="62"/>
      <c r="F661" s="62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>
      <c r="A662" s="34"/>
      <c r="B662" s="34"/>
      <c r="C662" s="34"/>
      <c r="D662" s="62"/>
      <c r="E662" s="62"/>
      <c r="F662" s="62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>
      <c r="A663" s="34"/>
      <c r="B663" s="34"/>
      <c r="C663" s="34"/>
      <c r="D663" s="62"/>
      <c r="E663" s="62"/>
      <c r="F663" s="62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>
      <c r="A664" s="34"/>
      <c r="B664" s="34"/>
      <c r="C664" s="34"/>
      <c r="D664" s="62"/>
      <c r="E664" s="62"/>
      <c r="F664" s="62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>
      <c r="A665" s="34"/>
      <c r="B665" s="34"/>
      <c r="C665" s="34"/>
      <c r="D665" s="62"/>
      <c r="E665" s="62"/>
      <c r="F665" s="62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>
      <c r="A666" s="34"/>
      <c r="B666" s="34"/>
      <c r="C666" s="34"/>
      <c r="D666" s="62"/>
      <c r="E666" s="62"/>
      <c r="F666" s="62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>
      <c r="A667" s="34"/>
      <c r="B667" s="34"/>
      <c r="C667" s="34"/>
      <c r="D667" s="62"/>
      <c r="E667" s="62"/>
      <c r="F667" s="62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>
      <c r="A668" s="34"/>
      <c r="B668" s="34"/>
      <c r="C668" s="34"/>
      <c r="D668" s="62"/>
      <c r="E668" s="62"/>
      <c r="F668" s="62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>
      <c r="A669" s="34"/>
      <c r="B669" s="34"/>
      <c r="C669" s="34"/>
      <c r="D669" s="62"/>
      <c r="E669" s="62"/>
      <c r="F669" s="62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>
      <c r="A670" s="34"/>
      <c r="B670" s="34"/>
      <c r="C670" s="34"/>
      <c r="D670" s="62"/>
      <c r="E670" s="62"/>
      <c r="F670" s="62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>
      <c r="A671" s="34"/>
      <c r="B671" s="34"/>
      <c r="C671" s="34"/>
      <c r="D671" s="62"/>
      <c r="E671" s="62"/>
      <c r="F671" s="62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>
      <c r="A672" s="34"/>
      <c r="B672" s="34"/>
      <c r="C672" s="34"/>
      <c r="D672" s="62"/>
      <c r="E672" s="62"/>
      <c r="F672" s="62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>
      <c r="A673" s="34"/>
      <c r="B673" s="34"/>
      <c r="C673" s="34"/>
      <c r="D673" s="62"/>
      <c r="E673" s="62"/>
      <c r="F673" s="62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>
      <c r="A674" s="34"/>
      <c r="B674" s="34"/>
      <c r="C674" s="34"/>
      <c r="D674" s="62"/>
      <c r="E674" s="62"/>
      <c r="F674" s="62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>
      <c r="A675" s="34"/>
      <c r="B675" s="34"/>
      <c r="C675" s="34"/>
      <c r="D675" s="62"/>
      <c r="E675" s="62"/>
      <c r="F675" s="62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>
      <c r="A676" s="34"/>
      <c r="B676" s="34"/>
      <c r="C676" s="34"/>
      <c r="D676" s="62"/>
      <c r="E676" s="62"/>
      <c r="F676" s="62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>
      <c r="A677" s="34"/>
      <c r="B677" s="34"/>
      <c r="C677" s="34"/>
      <c r="D677" s="62"/>
      <c r="E677" s="62"/>
      <c r="F677" s="62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>
      <c r="A678" s="34"/>
      <c r="B678" s="34"/>
      <c r="C678" s="34"/>
      <c r="D678" s="62"/>
      <c r="E678" s="62"/>
      <c r="F678" s="62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>
      <c r="A679" s="34"/>
      <c r="B679" s="34"/>
      <c r="C679" s="34"/>
      <c r="D679" s="62"/>
      <c r="E679" s="62"/>
      <c r="F679" s="62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>
      <c r="A680" s="34"/>
      <c r="B680" s="34"/>
      <c r="C680" s="34"/>
      <c r="D680" s="62"/>
      <c r="E680" s="62"/>
      <c r="F680" s="62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>
      <c r="A681" s="34"/>
      <c r="B681" s="34"/>
      <c r="C681" s="34"/>
      <c r="D681" s="62"/>
      <c r="E681" s="62"/>
      <c r="F681" s="62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>
      <c r="A682" s="34"/>
      <c r="B682" s="34"/>
      <c r="C682" s="34"/>
      <c r="D682" s="62"/>
      <c r="E682" s="62"/>
      <c r="F682" s="62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>
      <c r="A683" s="34"/>
      <c r="B683" s="34"/>
      <c r="C683" s="34"/>
      <c r="D683" s="62"/>
      <c r="E683" s="62"/>
      <c r="F683" s="62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>
      <c r="A684" s="34"/>
      <c r="B684" s="34"/>
      <c r="C684" s="34"/>
      <c r="D684" s="62"/>
      <c r="E684" s="62"/>
      <c r="F684" s="62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>
      <c r="A685" s="34"/>
      <c r="B685" s="34"/>
      <c r="C685" s="34"/>
      <c r="D685" s="62"/>
      <c r="E685" s="62"/>
      <c r="F685" s="62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>
      <c r="A686" s="34"/>
      <c r="B686" s="34"/>
      <c r="C686" s="34"/>
      <c r="D686" s="62"/>
      <c r="E686" s="62"/>
      <c r="F686" s="62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>
      <c r="A687" s="34"/>
      <c r="B687" s="34"/>
      <c r="C687" s="34"/>
      <c r="D687" s="62"/>
      <c r="E687" s="62"/>
      <c r="F687" s="62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>
      <c r="A688" s="34"/>
      <c r="B688" s="34"/>
      <c r="C688" s="34"/>
      <c r="D688" s="62"/>
      <c r="E688" s="62"/>
      <c r="F688" s="62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>
      <c r="A689" s="34"/>
      <c r="B689" s="34"/>
      <c r="C689" s="34"/>
      <c r="D689" s="62"/>
      <c r="E689" s="62"/>
      <c r="F689" s="62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>
      <c r="A690" s="34"/>
      <c r="B690" s="34"/>
      <c r="C690" s="34"/>
      <c r="D690" s="62"/>
      <c r="E690" s="62"/>
      <c r="F690" s="62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>
      <c r="A691" s="34"/>
      <c r="B691" s="34"/>
      <c r="C691" s="34"/>
      <c r="D691" s="62"/>
      <c r="E691" s="62"/>
      <c r="F691" s="62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>
      <c r="A692" s="34"/>
      <c r="B692" s="34"/>
      <c r="C692" s="34"/>
      <c r="D692" s="62"/>
      <c r="E692" s="62"/>
      <c r="F692" s="62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>
      <c r="A693" s="34"/>
      <c r="B693" s="34"/>
      <c r="C693" s="34"/>
      <c r="D693" s="62"/>
      <c r="E693" s="62"/>
      <c r="F693" s="62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>
      <c r="A694" s="34"/>
      <c r="B694" s="34"/>
      <c r="C694" s="34"/>
      <c r="D694" s="62"/>
      <c r="E694" s="62"/>
      <c r="F694" s="62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>
      <c r="A695" s="34"/>
      <c r="B695" s="34"/>
      <c r="C695" s="34"/>
      <c r="D695" s="62"/>
      <c r="E695" s="62"/>
      <c r="F695" s="62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>
      <c r="A696" s="34"/>
      <c r="B696" s="34"/>
      <c r="C696" s="34"/>
      <c r="D696" s="62"/>
      <c r="E696" s="62"/>
      <c r="F696" s="62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>
      <c r="A697" s="34"/>
      <c r="B697" s="34"/>
      <c r="C697" s="34"/>
      <c r="D697" s="62"/>
      <c r="E697" s="62"/>
      <c r="F697" s="62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>
      <c r="A698" s="34"/>
      <c r="B698" s="34"/>
      <c r="C698" s="34"/>
      <c r="D698" s="62"/>
      <c r="E698" s="62"/>
      <c r="F698" s="62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>
      <c r="A699" s="34"/>
      <c r="B699" s="34"/>
      <c r="C699" s="34"/>
      <c r="D699" s="62"/>
      <c r="E699" s="62"/>
      <c r="F699" s="62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>
      <c r="A700" s="34"/>
      <c r="B700" s="34"/>
      <c r="C700" s="34"/>
      <c r="D700" s="62"/>
      <c r="E700" s="62"/>
      <c r="F700" s="62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>
      <c r="A701" s="34"/>
      <c r="B701" s="34"/>
      <c r="C701" s="34"/>
      <c r="D701" s="62"/>
      <c r="E701" s="62"/>
      <c r="F701" s="62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>
      <c r="A702" s="34"/>
      <c r="B702" s="34"/>
      <c r="C702" s="34"/>
      <c r="D702" s="62"/>
      <c r="E702" s="62"/>
      <c r="F702" s="62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>
      <c r="A703" s="34"/>
      <c r="B703" s="34"/>
      <c r="C703" s="34"/>
      <c r="D703" s="62"/>
      <c r="E703" s="62"/>
      <c r="F703" s="62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>
      <c r="A704" s="34"/>
      <c r="B704" s="34"/>
      <c r="C704" s="34"/>
      <c r="D704" s="62"/>
      <c r="E704" s="62"/>
      <c r="F704" s="62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>
      <c r="A705" s="34"/>
      <c r="B705" s="34"/>
      <c r="C705" s="34"/>
      <c r="D705" s="62"/>
      <c r="E705" s="62"/>
      <c r="F705" s="62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>
      <c r="A706" s="34"/>
      <c r="B706" s="34"/>
      <c r="C706" s="34"/>
      <c r="D706" s="62"/>
      <c r="E706" s="62"/>
      <c r="F706" s="62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>
      <c r="A707" s="34"/>
      <c r="B707" s="34"/>
      <c r="C707" s="34"/>
      <c r="D707" s="62"/>
      <c r="E707" s="62"/>
      <c r="F707" s="62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>
      <c r="A708" s="34"/>
      <c r="B708" s="34"/>
      <c r="C708" s="34"/>
      <c r="D708" s="62"/>
      <c r="E708" s="62"/>
      <c r="F708" s="62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>
      <c r="A709" s="34"/>
      <c r="B709" s="34"/>
      <c r="C709" s="34"/>
      <c r="D709" s="62"/>
      <c r="E709" s="62"/>
      <c r="F709" s="62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>
      <c r="A710" s="34"/>
      <c r="B710" s="34"/>
      <c r="C710" s="34"/>
      <c r="D710" s="62"/>
      <c r="E710" s="62"/>
      <c r="F710" s="62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>
      <c r="A711" s="34"/>
      <c r="B711" s="34"/>
      <c r="C711" s="34"/>
      <c r="D711" s="62"/>
      <c r="E711" s="62"/>
      <c r="F711" s="62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>
      <c r="A712" s="34"/>
      <c r="B712" s="34"/>
      <c r="C712" s="34"/>
      <c r="D712" s="62"/>
      <c r="E712" s="62"/>
      <c r="F712" s="62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>
      <c r="A713" s="34"/>
      <c r="B713" s="34"/>
      <c r="C713" s="34"/>
      <c r="D713" s="62"/>
      <c r="E713" s="62"/>
      <c r="F713" s="62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>
      <c r="A714" s="34"/>
      <c r="B714" s="34"/>
      <c r="C714" s="34"/>
      <c r="D714" s="62"/>
      <c r="E714" s="62"/>
      <c r="F714" s="62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>
      <c r="A715" s="34"/>
      <c r="B715" s="34"/>
      <c r="C715" s="34"/>
      <c r="D715" s="62"/>
      <c r="E715" s="62"/>
      <c r="F715" s="62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>
      <c r="A716" s="34"/>
      <c r="B716" s="34"/>
      <c r="C716" s="34"/>
      <c r="D716" s="62"/>
      <c r="E716" s="62"/>
      <c r="F716" s="62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>
      <c r="A717" s="34"/>
      <c r="B717" s="34"/>
      <c r="C717" s="34"/>
      <c r="D717" s="62"/>
      <c r="E717" s="62"/>
      <c r="F717" s="62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>
      <c r="A718" s="34"/>
      <c r="B718" s="34"/>
      <c r="C718" s="34"/>
      <c r="D718" s="62"/>
      <c r="E718" s="62"/>
      <c r="F718" s="62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>
      <c r="A719" s="34"/>
      <c r="B719" s="34"/>
      <c r="C719" s="34"/>
      <c r="D719" s="62"/>
      <c r="E719" s="62"/>
      <c r="F719" s="62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>
      <c r="A720" s="34"/>
      <c r="B720" s="34"/>
      <c r="C720" s="34"/>
      <c r="D720" s="62"/>
      <c r="E720" s="62"/>
      <c r="F720" s="62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>
      <c r="A721" s="34"/>
      <c r="B721" s="34"/>
      <c r="C721" s="34"/>
      <c r="D721" s="62"/>
      <c r="E721" s="62"/>
      <c r="F721" s="62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>
      <c r="A722" s="34"/>
      <c r="B722" s="34"/>
      <c r="C722" s="34"/>
      <c r="D722" s="62"/>
      <c r="E722" s="62"/>
      <c r="F722" s="62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>
      <c r="A723" s="34"/>
      <c r="B723" s="34"/>
      <c r="C723" s="34"/>
      <c r="D723" s="62"/>
      <c r="E723" s="62"/>
      <c r="F723" s="62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>
      <c r="A724" s="34"/>
      <c r="B724" s="34"/>
      <c r="C724" s="34"/>
      <c r="D724" s="62"/>
      <c r="E724" s="62"/>
      <c r="F724" s="62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>
      <c r="A725" s="34"/>
      <c r="B725" s="34"/>
      <c r="C725" s="34"/>
      <c r="D725" s="62"/>
      <c r="E725" s="62"/>
      <c r="F725" s="62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>
      <c r="A726" s="34"/>
      <c r="B726" s="34"/>
      <c r="C726" s="34"/>
      <c r="D726" s="62"/>
      <c r="E726" s="62"/>
      <c r="F726" s="62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>
      <c r="A727" s="34"/>
      <c r="B727" s="34"/>
      <c r="C727" s="34"/>
      <c r="D727" s="62"/>
      <c r="E727" s="62"/>
      <c r="F727" s="62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>
      <c r="A728" s="34"/>
      <c r="B728" s="34"/>
      <c r="C728" s="34"/>
      <c r="D728" s="62"/>
      <c r="E728" s="62"/>
      <c r="F728" s="62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>
      <c r="A729" s="34"/>
      <c r="B729" s="34"/>
      <c r="C729" s="34"/>
      <c r="D729" s="62"/>
      <c r="E729" s="62"/>
      <c r="F729" s="62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>
      <c r="A730" s="34"/>
      <c r="B730" s="34"/>
      <c r="C730" s="34"/>
      <c r="D730" s="62"/>
      <c r="E730" s="62"/>
      <c r="F730" s="62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>
      <c r="A731" s="34"/>
      <c r="B731" s="34"/>
      <c r="C731" s="34"/>
      <c r="D731" s="62"/>
      <c r="E731" s="62"/>
      <c r="F731" s="62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>
      <c r="A732" s="34"/>
      <c r="B732" s="34"/>
      <c r="C732" s="34"/>
      <c r="D732" s="62"/>
      <c r="E732" s="62"/>
      <c r="F732" s="62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>
      <c r="A733" s="34"/>
      <c r="B733" s="34"/>
      <c r="C733" s="34"/>
      <c r="D733" s="62"/>
      <c r="E733" s="62"/>
      <c r="F733" s="62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>
      <c r="A734" s="34"/>
      <c r="B734" s="34"/>
      <c r="C734" s="34"/>
      <c r="D734" s="62"/>
      <c r="E734" s="62"/>
      <c r="F734" s="62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>
      <c r="A735" s="34"/>
      <c r="B735" s="34"/>
      <c r="C735" s="34"/>
      <c r="D735" s="62"/>
      <c r="E735" s="62"/>
      <c r="F735" s="62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>
      <c r="A736" s="34"/>
      <c r="B736" s="34"/>
      <c r="C736" s="34"/>
      <c r="D736" s="62"/>
      <c r="E736" s="62"/>
      <c r="F736" s="62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>
      <c r="A737" s="34"/>
      <c r="B737" s="34"/>
      <c r="C737" s="34"/>
      <c r="D737" s="62"/>
      <c r="E737" s="62"/>
      <c r="F737" s="62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>
      <c r="A738" s="34"/>
      <c r="B738" s="34"/>
      <c r="C738" s="34"/>
      <c r="D738" s="62"/>
      <c r="E738" s="62"/>
      <c r="F738" s="62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>
      <c r="A739" s="34"/>
      <c r="B739" s="34"/>
      <c r="C739" s="34"/>
      <c r="D739" s="62"/>
      <c r="E739" s="62"/>
      <c r="F739" s="62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>
      <c r="A740" s="34"/>
      <c r="B740" s="34"/>
      <c r="C740" s="34"/>
      <c r="D740" s="62"/>
      <c r="E740" s="62"/>
      <c r="F740" s="62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>
      <c r="A741" s="34"/>
      <c r="B741" s="34"/>
      <c r="C741" s="34"/>
      <c r="D741" s="62"/>
      <c r="E741" s="62"/>
      <c r="F741" s="62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>
      <c r="A742" s="34"/>
      <c r="B742" s="34"/>
      <c r="C742" s="34"/>
      <c r="D742" s="62"/>
      <c r="E742" s="62"/>
      <c r="F742" s="62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>
      <c r="A743" s="34"/>
      <c r="B743" s="34"/>
      <c r="C743" s="34"/>
      <c r="D743" s="62"/>
      <c r="E743" s="62"/>
      <c r="F743" s="62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>
      <c r="A744" s="34"/>
      <c r="B744" s="34"/>
      <c r="C744" s="34"/>
      <c r="D744" s="62"/>
      <c r="E744" s="62"/>
      <c r="F744" s="62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>
      <c r="A745" s="34"/>
      <c r="B745" s="34"/>
      <c r="C745" s="34"/>
      <c r="D745" s="62"/>
      <c r="E745" s="62"/>
      <c r="F745" s="62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>
      <c r="A746" s="34"/>
      <c r="B746" s="34"/>
      <c r="C746" s="34"/>
      <c r="D746" s="62"/>
      <c r="E746" s="62"/>
      <c r="F746" s="62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>
      <c r="A747" s="34"/>
      <c r="B747" s="34"/>
      <c r="C747" s="34"/>
      <c r="D747" s="62"/>
      <c r="E747" s="62"/>
      <c r="F747" s="62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>
      <c r="A748" s="34"/>
      <c r="B748" s="34"/>
      <c r="C748" s="34"/>
      <c r="D748" s="62"/>
      <c r="E748" s="62"/>
      <c r="F748" s="62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>
      <c r="A749" s="34"/>
      <c r="B749" s="34"/>
      <c r="C749" s="34"/>
      <c r="D749" s="62"/>
      <c r="E749" s="62"/>
      <c r="F749" s="62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>
      <c r="A750" s="34"/>
      <c r="B750" s="34"/>
      <c r="C750" s="34"/>
      <c r="D750" s="62"/>
      <c r="E750" s="62"/>
      <c r="F750" s="62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>
      <c r="A751" s="34"/>
      <c r="B751" s="34"/>
      <c r="C751" s="34"/>
      <c r="D751" s="62"/>
      <c r="E751" s="62"/>
      <c r="F751" s="62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>
      <c r="A752" s="34"/>
      <c r="B752" s="34"/>
      <c r="C752" s="34"/>
      <c r="D752" s="62"/>
      <c r="E752" s="62"/>
      <c r="F752" s="62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>
      <c r="A753" s="34"/>
      <c r="B753" s="34"/>
      <c r="C753" s="34"/>
      <c r="D753" s="62"/>
      <c r="E753" s="62"/>
      <c r="F753" s="62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>
      <c r="A754" s="34"/>
      <c r="B754" s="34"/>
      <c r="C754" s="34"/>
      <c r="D754" s="62"/>
      <c r="E754" s="62"/>
      <c r="F754" s="62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>
      <c r="A755" s="34"/>
      <c r="B755" s="34"/>
      <c r="C755" s="34"/>
      <c r="D755" s="62"/>
      <c r="E755" s="62"/>
      <c r="F755" s="62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>
      <c r="A756" s="34"/>
      <c r="B756" s="34"/>
      <c r="C756" s="34"/>
      <c r="D756" s="62"/>
      <c r="E756" s="62"/>
      <c r="F756" s="62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>
      <c r="A757" s="34"/>
      <c r="B757" s="34"/>
      <c r="C757" s="34"/>
      <c r="D757" s="62"/>
      <c r="E757" s="62"/>
      <c r="F757" s="62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>
      <c r="A758" s="34"/>
      <c r="B758" s="34"/>
      <c r="C758" s="34"/>
      <c r="D758" s="62"/>
      <c r="E758" s="62"/>
      <c r="F758" s="62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>
      <c r="A759" s="34"/>
      <c r="B759" s="34"/>
      <c r="C759" s="34"/>
      <c r="D759" s="62"/>
      <c r="E759" s="62"/>
      <c r="F759" s="62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>
      <c r="A760" s="34"/>
      <c r="B760" s="34"/>
      <c r="C760" s="34"/>
      <c r="D760" s="62"/>
      <c r="E760" s="62"/>
      <c r="F760" s="62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>
      <c r="A761" s="34"/>
      <c r="B761" s="34"/>
      <c r="C761" s="34"/>
      <c r="D761" s="62"/>
      <c r="E761" s="62"/>
      <c r="F761" s="62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>
      <c r="A762" s="34"/>
      <c r="B762" s="34"/>
      <c r="C762" s="34"/>
      <c r="D762" s="62"/>
      <c r="E762" s="62"/>
      <c r="F762" s="62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>
      <c r="A763" s="34"/>
      <c r="B763" s="34"/>
      <c r="C763" s="34"/>
      <c r="D763" s="62"/>
      <c r="E763" s="62"/>
      <c r="F763" s="62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>
      <c r="A764" s="34"/>
      <c r="B764" s="34"/>
      <c r="C764" s="34"/>
      <c r="D764" s="62"/>
      <c r="E764" s="62"/>
      <c r="F764" s="62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>
      <c r="A765" s="34"/>
      <c r="B765" s="34"/>
      <c r="C765" s="34"/>
      <c r="D765" s="62"/>
      <c r="E765" s="62"/>
      <c r="F765" s="62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>
      <c r="A766" s="34"/>
      <c r="B766" s="34"/>
      <c r="C766" s="34"/>
      <c r="D766" s="62"/>
      <c r="E766" s="62"/>
      <c r="F766" s="62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>
      <c r="A767" s="34"/>
      <c r="B767" s="34"/>
      <c r="C767" s="34"/>
      <c r="D767" s="62"/>
      <c r="E767" s="62"/>
      <c r="F767" s="62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>
      <c r="A768" s="34"/>
      <c r="B768" s="34"/>
      <c r="C768" s="34"/>
      <c r="D768" s="62"/>
      <c r="E768" s="62"/>
      <c r="F768" s="62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>
      <c r="A769" s="34"/>
      <c r="B769" s="34"/>
      <c r="C769" s="34"/>
      <c r="D769" s="62"/>
      <c r="E769" s="62"/>
      <c r="F769" s="62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>
      <c r="A770" s="34"/>
      <c r="B770" s="34"/>
      <c r="C770" s="34"/>
      <c r="D770" s="62"/>
      <c r="E770" s="62"/>
      <c r="F770" s="62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>
      <c r="A771" s="34"/>
      <c r="B771" s="34"/>
      <c r="C771" s="34"/>
      <c r="D771" s="62"/>
      <c r="E771" s="62"/>
      <c r="F771" s="62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>
      <c r="A772" s="34"/>
      <c r="B772" s="34"/>
      <c r="C772" s="34"/>
      <c r="D772" s="62"/>
      <c r="E772" s="62"/>
      <c r="F772" s="62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>
      <c r="A773" s="34"/>
      <c r="B773" s="34"/>
      <c r="C773" s="34"/>
      <c r="D773" s="62"/>
      <c r="E773" s="62"/>
      <c r="F773" s="62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>
      <c r="A774" s="34"/>
      <c r="B774" s="34"/>
      <c r="C774" s="34"/>
      <c r="D774" s="62"/>
      <c r="E774" s="62"/>
      <c r="F774" s="62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>
      <c r="A775" s="34"/>
      <c r="B775" s="34"/>
      <c r="C775" s="34"/>
      <c r="D775" s="62"/>
      <c r="E775" s="62"/>
      <c r="F775" s="62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>
      <c r="A776" s="34"/>
      <c r="B776" s="34"/>
      <c r="C776" s="34"/>
      <c r="D776" s="62"/>
      <c r="E776" s="62"/>
      <c r="F776" s="62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>
      <c r="A777" s="34"/>
      <c r="B777" s="34"/>
      <c r="C777" s="34"/>
      <c r="D777" s="62"/>
      <c r="E777" s="62"/>
      <c r="F777" s="62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>
      <c r="A778" s="34"/>
      <c r="B778" s="34"/>
      <c r="C778" s="34"/>
      <c r="D778" s="62"/>
      <c r="E778" s="62"/>
      <c r="F778" s="62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>
      <c r="A779" s="34"/>
      <c r="B779" s="34"/>
      <c r="C779" s="34"/>
      <c r="D779" s="62"/>
      <c r="E779" s="62"/>
      <c r="F779" s="62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>
      <c r="A780" s="34"/>
      <c r="B780" s="34"/>
      <c r="C780" s="34"/>
      <c r="D780" s="62"/>
      <c r="E780" s="62"/>
      <c r="F780" s="62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>
      <c r="A781" s="34"/>
      <c r="B781" s="34"/>
      <c r="C781" s="34"/>
      <c r="D781" s="62"/>
      <c r="E781" s="62"/>
      <c r="F781" s="62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>
      <c r="A782" s="34"/>
      <c r="B782" s="34"/>
      <c r="C782" s="34"/>
      <c r="D782" s="62"/>
      <c r="E782" s="62"/>
      <c r="F782" s="62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>
      <c r="A783" s="34"/>
      <c r="B783" s="34"/>
      <c r="C783" s="34"/>
      <c r="D783" s="62"/>
      <c r="E783" s="62"/>
      <c r="F783" s="62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>
      <c r="A784" s="34"/>
      <c r="B784" s="34"/>
      <c r="C784" s="34"/>
      <c r="D784" s="62"/>
      <c r="E784" s="62"/>
      <c r="F784" s="62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>
      <c r="A785" s="34"/>
      <c r="B785" s="34"/>
      <c r="C785" s="34"/>
      <c r="D785" s="62"/>
      <c r="E785" s="62"/>
      <c r="F785" s="62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>
      <c r="A786" s="34"/>
      <c r="B786" s="34"/>
      <c r="C786" s="34"/>
      <c r="D786" s="62"/>
      <c r="E786" s="62"/>
      <c r="F786" s="62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>
      <c r="A787" s="34"/>
      <c r="B787" s="34"/>
      <c r="C787" s="34"/>
      <c r="D787" s="62"/>
      <c r="E787" s="62"/>
      <c r="F787" s="62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>
      <c r="A788" s="34"/>
      <c r="B788" s="34"/>
      <c r="C788" s="34"/>
      <c r="D788" s="62"/>
      <c r="E788" s="62"/>
      <c r="F788" s="62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>
      <c r="A789" s="34"/>
      <c r="B789" s="34"/>
      <c r="C789" s="34"/>
      <c r="D789" s="62"/>
      <c r="E789" s="62"/>
      <c r="F789" s="62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>
      <c r="A790" s="34"/>
      <c r="B790" s="34"/>
      <c r="C790" s="34"/>
      <c r="D790" s="62"/>
      <c r="E790" s="62"/>
      <c r="F790" s="62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>
      <c r="A791" s="34"/>
      <c r="B791" s="34"/>
      <c r="C791" s="34"/>
      <c r="D791" s="62"/>
      <c r="E791" s="62"/>
      <c r="F791" s="62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>
      <c r="A792" s="34"/>
      <c r="B792" s="34"/>
      <c r="C792" s="34"/>
      <c r="D792" s="62"/>
      <c r="E792" s="62"/>
      <c r="F792" s="62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>
      <c r="A793" s="34"/>
      <c r="B793" s="34"/>
      <c r="C793" s="34"/>
      <c r="D793" s="62"/>
      <c r="E793" s="62"/>
      <c r="F793" s="62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>
      <c r="A794" s="34"/>
      <c r="B794" s="34"/>
      <c r="C794" s="34"/>
      <c r="D794" s="62"/>
      <c r="E794" s="62"/>
      <c r="F794" s="62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>
      <c r="A795" s="34"/>
      <c r="B795" s="34"/>
      <c r="C795" s="34"/>
      <c r="D795" s="62"/>
      <c r="E795" s="62"/>
      <c r="F795" s="62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>
      <c r="A796" s="34"/>
      <c r="B796" s="34"/>
      <c r="C796" s="34"/>
      <c r="D796" s="62"/>
      <c r="E796" s="62"/>
      <c r="F796" s="62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>
      <c r="A797" s="34"/>
      <c r="B797" s="34"/>
      <c r="C797" s="34"/>
      <c r="D797" s="62"/>
      <c r="E797" s="62"/>
      <c r="F797" s="62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>
      <c r="A798" s="34"/>
      <c r="B798" s="34"/>
      <c r="C798" s="34"/>
      <c r="D798" s="62"/>
      <c r="E798" s="62"/>
      <c r="F798" s="62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>
      <c r="A799" s="34"/>
      <c r="B799" s="34"/>
      <c r="C799" s="34"/>
      <c r="D799" s="62"/>
      <c r="E799" s="62"/>
      <c r="F799" s="62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>
      <c r="A800" s="34"/>
      <c r="B800" s="34"/>
      <c r="C800" s="34"/>
      <c r="D800" s="62"/>
      <c r="E800" s="62"/>
      <c r="F800" s="62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>
      <c r="A801" s="34"/>
      <c r="B801" s="34"/>
      <c r="C801" s="34"/>
      <c r="D801" s="62"/>
      <c r="E801" s="62"/>
      <c r="F801" s="62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>
      <c r="A802" s="34"/>
      <c r="B802" s="34"/>
      <c r="C802" s="34"/>
      <c r="D802" s="62"/>
      <c r="E802" s="62"/>
      <c r="F802" s="62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>
      <c r="A803" s="34"/>
      <c r="B803" s="34"/>
      <c r="C803" s="34"/>
      <c r="D803" s="62"/>
      <c r="E803" s="62"/>
      <c r="F803" s="62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>
      <c r="A804" s="34"/>
      <c r="B804" s="34"/>
      <c r="C804" s="34"/>
      <c r="D804" s="62"/>
      <c r="E804" s="62"/>
      <c r="F804" s="62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>
      <c r="A805" s="34"/>
      <c r="B805" s="34"/>
      <c r="C805" s="34"/>
      <c r="D805" s="62"/>
      <c r="E805" s="62"/>
      <c r="F805" s="62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>
      <c r="A806" s="34"/>
      <c r="B806" s="34"/>
      <c r="C806" s="34"/>
      <c r="D806" s="62"/>
      <c r="E806" s="62"/>
      <c r="F806" s="62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>
      <c r="A807" s="34"/>
      <c r="B807" s="34"/>
      <c r="C807" s="34"/>
      <c r="D807" s="62"/>
      <c r="E807" s="62"/>
      <c r="F807" s="62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>
      <c r="A808" s="34"/>
      <c r="B808" s="34"/>
      <c r="C808" s="34"/>
      <c r="D808" s="62"/>
      <c r="E808" s="62"/>
      <c r="F808" s="62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>
      <c r="A809" s="34"/>
      <c r="B809" s="34"/>
      <c r="C809" s="34"/>
      <c r="D809" s="62"/>
      <c r="E809" s="62"/>
      <c r="F809" s="62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>
      <c r="A810" s="34"/>
      <c r="B810" s="34"/>
      <c r="C810" s="34"/>
      <c r="D810" s="62"/>
      <c r="E810" s="62"/>
      <c r="F810" s="62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>
      <c r="A811" s="34"/>
      <c r="B811" s="34"/>
      <c r="C811" s="34"/>
      <c r="D811" s="62"/>
      <c r="E811" s="62"/>
      <c r="F811" s="62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>
      <c r="A812" s="34"/>
      <c r="B812" s="34"/>
      <c r="C812" s="34"/>
      <c r="D812" s="62"/>
      <c r="E812" s="62"/>
      <c r="F812" s="62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>
      <c r="A813" s="34"/>
      <c r="B813" s="34"/>
      <c r="C813" s="34"/>
      <c r="D813" s="62"/>
      <c r="E813" s="62"/>
      <c r="F813" s="62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>
      <c r="A814" s="34"/>
      <c r="B814" s="34"/>
      <c r="C814" s="34"/>
      <c r="D814" s="62"/>
      <c r="E814" s="62"/>
      <c r="F814" s="62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>
      <c r="A815" s="34"/>
      <c r="B815" s="34"/>
      <c r="C815" s="34"/>
      <c r="D815" s="62"/>
      <c r="E815" s="62"/>
      <c r="F815" s="62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>
      <c r="A816" s="34"/>
      <c r="B816" s="34"/>
      <c r="C816" s="34"/>
      <c r="D816" s="62"/>
      <c r="E816" s="62"/>
      <c r="F816" s="62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>
      <c r="A817" s="34"/>
      <c r="B817" s="34"/>
      <c r="C817" s="34"/>
      <c r="D817" s="62"/>
      <c r="E817" s="62"/>
      <c r="F817" s="62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>
      <c r="A818" s="34"/>
      <c r="B818" s="34"/>
      <c r="C818" s="34"/>
      <c r="D818" s="62"/>
      <c r="E818" s="62"/>
      <c r="F818" s="62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>
      <c r="A819" s="34"/>
      <c r="B819" s="34"/>
      <c r="C819" s="34"/>
      <c r="D819" s="62"/>
      <c r="E819" s="62"/>
      <c r="F819" s="62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>
      <c r="A820" s="34"/>
      <c r="B820" s="34"/>
      <c r="C820" s="34"/>
      <c r="D820" s="62"/>
      <c r="E820" s="62"/>
      <c r="F820" s="62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>
      <c r="A821" s="34"/>
      <c r="B821" s="34"/>
      <c r="C821" s="34"/>
      <c r="D821" s="62"/>
      <c r="E821" s="62"/>
      <c r="F821" s="62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>
      <c r="A822" s="34"/>
      <c r="B822" s="34"/>
      <c r="C822" s="34"/>
      <c r="D822" s="62"/>
      <c r="E822" s="62"/>
      <c r="F822" s="62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>
      <c r="A823" s="34"/>
      <c r="B823" s="34"/>
      <c r="C823" s="34"/>
      <c r="D823" s="62"/>
      <c r="E823" s="62"/>
      <c r="F823" s="62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>
      <c r="A824" s="34"/>
      <c r="B824" s="34"/>
      <c r="C824" s="34"/>
      <c r="D824" s="62"/>
      <c r="E824" s="62"/>
      <c r="F824" s="62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>
      <c r="A825" s="34"/>
      <c r="B825" s="34"/>
      <c r="C825" s="34"/>
      <c r="D825" s="62"/>
      <c r="E825" s="62"/>
      <c r="F825" s="62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>
      <c r="A826" s="34"/>
      <c r="B826" s="34"/>
      <c r="C826" s="34"/>
      <c r="D826" s="62"/>
      <c r="E826" s="62"/>
      <c r="F826" s="62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>
      <c r="A827" s="34"/>
      <c r="B827" s="34"/>
      <c r="C827" s="34"/>
      <c r="D827" s="62"/>
      <c r="E827" s="62"/>
      <c r="F827" s="62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>
      <c r="A828" s="34"/>
      <c r="B828" s="34"/>
      <c r="C828" s="34"/>
      <c r="D828" s="62"/>
      <c r="E828" s="62"/>
      <c r="F828" s="62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>
      <c r="A829" s="34"/>
      <c r="B829" s="34"/>
      <c r="C829" s="34"/>
      <c r="D829" s="62"/>
      <c r="E829" s="62"/>
      <c r="F829" s="62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>
      <c r="A830" s="34"/>
      <c r="B830" s="34"/>
      <c r="C830" s="34"/>
      <c r="D830" s="62"/>
      <c r="E830" s="62"/>
      <c r="F830" s="62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>
      <c r="A831" s="34"/>
      <c r="B831" s="34"/>
      <c r="C831" s="34"/>
      <c r="D831" s="62"/>
      <c r="E831" s="62"/>
      <c r="F831" s="62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>
      <c r="A832" s="34"/>
      <c r="B832" s="34"/>
      <c r="C832" s="34"/>
      <c r="D832" s="62"/>
      <c r="E832" s="62"/>
      <c r="F832" s="62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>
      <c r="A833" s="34"/>
      <c r="B833" s="34"/>
      <c r="C833" s="34"/>
      <c r="D833" s="62"/>
      <c r="E833" s="62"/>
      <c r="F833" s="62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>
      <c r="A834" s="34"/>
      <c r="B834" s="34"/>
      <c r="C834" s="34"/>
      <c r="D834" s="62"/>
      <c r="E834" s="62"/>
      <c r="F834" s="62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>
      <c r="A835" s="34"/>
      <c r="B835" s="34"/>
      <c r="C835" s="34"/>
      <c r="D835" s="62"/>
      <c r="E835" s="62"/>
      <c r="F835" s="62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>
      <c r="A836" s="34"/>
      <c r="B836" s="34"/>
      <c r="C836" s="34"/>
      <c r="D836" s="62"/>
      <c r="E836" s="62"/>
      <c r="F836" s="62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>
      <c r="A837" s="34"/>
      <c r="B837" s="34"/>
      <c r="C837" s="34"/>
      <c r="D837" s="62"/>
      <c r="E837" s="62"/>
      <c r="F837" s="62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>
      <c r="A838" s="34"/>
      <c r="B838" s="34"/>
      <c r="C838" s="34"/>
      <c r="D838" s="62"/>
      <c r="E838" s="62"/>
      <c r="F838" s="62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>
      <c r="A839" s="34"/>
      <c r="B839" s="34"/>
      <c r="C839" s="34"/>
      <c r="D839" s="62"/>
      <c r="E839" s="62"/>
      <c r="F839" s="62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>
      <c r="A840" s="34"/>
      <c r="B840" s="34"/>
      <c r="C840" s="34"/>
      <c r="D840" s="62"/>
      <c r="E840" s="62"/>
      <c r="F840" s="62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>
      <c r="A841" s="34"/>
      <c r="B841" s="34"/>
      <c r="C841" s="34"/>
      <c r="D841" s="62"/>
      <c r="E841" s="62"/>
      <c r="F841" s="62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>
      <c r="A842" s="34"/>
      <c r="B842" s="34"/>
      <c r="C842" s="34"/>
      <c r="D842" s="62"/>
      <c r="E842" s="62"/>
      <c r="F842" s="62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>
      <c r="A843" s="34"/>
      <c r="B843" s="34"/>
      <c r="C843" s="34"/>
      <c r="D843" s="62"/>
      <c r="E843" s="62"/>
      <c r="F843" s="62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>
      <c r="A844" s="34"/>
      <c r="B844" s="34"/>
      <c r="C844" s="34"/>
      <c r="D844" s="62"/>
      <c r="E844" s="62"/>
      <c r="F844" s="62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>
      <c r="A845" s="34"/>
      <c r="B845" s="34"/>
      <c r="C845" s="34"/>
      <c r="D845" s="62"/>
      <c r="E845" s="62"/>
      <c r="F845" s="62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>
      <c r="A846" s="34"/>
      <c r="B846" s="34"/>
      <c r="C846" s="34"/>
      <c r="D846" s="62"/>
      <c r="E846" s="62"/>
      <c r="F846" s="62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>
      <c r="A847" s="34"/>
      <c r="B847" s="34"/>
      <c r="C847" s="34"/>
      <c r="D847" s="62"/>
      <c r="E847" s="62"/>
      <c r="F847" s="62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>
      <c r="A848" s="34"/>
      <c r="B848" s="34"/>
      <c r="C848" s="34"/>
      <c r="D848" s="62"/>
      <c r="E848" s="62"/>
      <c r="F848" s="62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>
      <c r="A849" s="34"/>
      <c r="B849" s="34"/>
      <c r="C849" s="34"/>
      <c r="D849" s="62"/>
      <c r="E849" s="62"/>
      <c r="F849" s="62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>
      <c r="A850" s="34"/>
      <c r="B850" s="34"/>
      <c r="C850" s="34"/>
      <c r="D850" s="62"/>
      <c r="E850" s="62"/>
      <c r="F850" s="62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>
      <c r="A851" s="34"/>
      <c r="B851" s="34"/>
      <c r="C851" s="34"/>
      <c r="D851" s="62"/>
      <c r="E851" s="62"/>
      <c r="F851" s="62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>
      <c r="A852" s="34"/>
      <c r="B852" s="34"/>
      <c r="C852" s="34"/>
      <c r="D852" s="62"/>
      <c r="E852" s="62"/>
      <c r="F852" s="62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>
      <c r="A853" s="34"/>
      <c r="B853" s="34"/>
      <c r="C853" s="34"/>
      <c r="D853" s="62"/>
      <c r="E853" s="62"/>
      <c r="F853" s="62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>
      <c r="A854" s="34"/>
      <c r="B854" s="34"/>
      <c r="C854" s="34"/>
      <c r="D854" s="62"/>
      <c r="E854" s="62"/>
      <c r="F854" s="62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>
      <c r="A855" s="34"/>
      <c r="B855" s="34"/>
      <c r="C855" s="34"/>
      <c r="D855" s="62"/>
      <c r="E855" s="62"/>
      <c r="F855" s="62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>
      <c r="A856" s="34"/>
      <c r="B856" s="34"/>
      <c r="C856" s="34"/>
      <c r="D856" s="62"/>
      <c r="E856" s="62"/>
      <c r="F856" s="62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>
      <c r="A857" s="34"/>
      <c r="B857" s="34"/>
      <c r="C857" s="34"/>
      <c r="D857" s="62"/>
      <c r="E857" s="62"/>
      <c r="F857" s="62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>
      <c r="A858" s="34"/>
      <c r="B858" s="34"/>
      <c r="C858" s="34"/>
      <c r="D858" s="62"/>
      <c r="E858" s="62"/>
      <c r="F858" s="62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>
      <c r="A859" s="34"/>
      <c r="B859" s="34"/>
      <c r="C859" s="34"/>
      <c r="D859" s="62"/>
      <c r="E859" s="62"/>
      <c r="F859" s="62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>
      <c r="A860" s="34"/>
      <c r="B860" s="34"/>
      <c r="C860" s="34"/>
      <c r="D860" s="62"/>
      <c r="E860" s="62"/>
      <c r="F860" s="62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>
      <c r="A861" s="34"/>
      <c r="B861" s="34"/>
      <c r="C861" s="34"/>
      <c r="D861" s="62"/>
      <c r="E861" s="62"/>
      <c r="F861" s="62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>
      <c r="A862" s="34"/>
      <c r="B862" s="34"/>
      <c r="C862" s="34"/>
      <c r="D862" s="62"/>
      <c r="E862" s="62"/>
      <c r="F862" s="62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>
      <c r="A863" s="34"/>
      <c r="B863" s="34"/>
      <c r="C863" s="34"/>
      <c r="D863" s="62"/>
      <c r="E863" s="62"/>
      <c r="F863" s="62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>
      <c r="A864" s="34"/>
      <c r="B864" s="34"/>
      <c r="C864" s="34"/>
      <c r="D864" s="62"/>
      <c r="E864" s="62"/>
      <c r="F864" s="62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>
      <c r="A865" s="34"/>
      <c r="B865" s="34"/>
      <c r="C865" s="34"/>
      <c r="D865" s="62"/>
      <c r="E865" s="62"/>
      <c r="F865" s="62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>
      <c r="A866" s="34"/>
      <c r="B866" s="34"/>
      <c r="C866" s="34"/>
      <c r="D866" s="62"/>
      <c r="E866" s="62"/>
      <c r="F866" s="62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>
      <c r="A867" s="34"/>
      <c r="B867" s="34"/>
      <c r="C867" s="34"/>
      <c r="D867" s="62"/>
      <c r="E867" s="62"/>
      <c r="F867" s="62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>
      <c r="A868" s="34"/>
      <c r="B868" s="34"/>
      <c r="C868" s="34"/>
      <c r="D868" s="62"/>
      <c r="E868" s="62"/>
      <c r="F868" s="62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>
      <c r="A869" s="34"/>
      <c r="B869" s="34"/>
      <c r="C869" s="34"/>
      <c r="D869" s="62"/>
      <c r="E869" s="62"/>
      <c r="F869" s="62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>
      <c r="A870" s="34"/>
      <c r="B870" s="34"/>
      <c r="C870" s="34"/>
      <c r="D870" s="62"/>
      <c r="E870" s="62"/>
      <c r="F870" s="62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>
      <c r="A871" s="34"/>
      <c r="B871" s="34"/>
      <c r="C871" s="34"/>
      <c r="D871" s="62"/>
      <c r="E871" s="62"/>
      <c r="F871" s="62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>
      <c r="A872" s="34"/>
      <c r="B872" s="34"/>
      <c r="C872" s="34"/>
      <c r="D872" s="62"/>
      <c r="E872" s="62"/>
      <c r="F872" s="62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>
      <c r="A873" s="34"/>
      <c r="B873" s="34"/>
      <c r="C873" s="34"/>
      <c r="D873" s="62"/>
      <c r="E873" s="62"/>
      <c r="F873" s="62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>
      <c r="A874" s="34"/>
      <c r="B874" s="34"/>
      <c r="C874" s="34"/>
      <c r="D874" s="62"/>
      <c r="E874" s="62"/>
      <c r="F874" s="62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>
      <c r="A875" s="34"/>
      <c r="B875" s="34"/>
      <c r="C875" s="34"/>
      <c r="D875" s="62"/>
      <c r="E875" s="62"/>
      <c r="F875" s="62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>
      <c r="A876" s="34"/>
      <c r="B876" s="34"/>
      <c r="C876" s="34"/>
      <c r="D876" s="62"/>
      <c r="E876" s="62"/>
      <c r="F876" s="62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>
      <c r="A877" s="34"/>
      <c r="B877" s="34"/>
      <c r="C877" s="34"/>
      <c r="D877" s="62"/>
      <c r="E877" s="62"/>
      <c r="F877" s="62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>
      <c r="A878" s="34"/>
      <c r="B878" s="34"/>
      <c r="C878" s="34"/>
      <c r="D878" s="62"/>
      <c r="E878" s="62"/>
      <c r="F878" s="62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>
      <c r="A879" s="34"/>
      <c r="B879" s="34"/>
      <c r="C879" s="34"/>
      <c r="D879" s="62"/>
      <c r="E879" s="62"/>
      <c r="F879" s="62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>
      <c r="A880" s="34"/>
      <c r="B880" s="34"/>
      <c r="C880" s="34"/>
      <c r="D880" s="62"/>
      <c r="E880" s="62"/>
      <c r="F880" s="62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>
      <c r="A881" s="34"/>
      <c r="B881" s="34"/>
      <c r="C881" s="34"/>
      <c r="D881" s="62"/>
      <c r="E881" s="62"/>
      <c r="F881" s="62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>
      <c r="A882" s="34"/>
      <c r="B882" s="34"/>
      <c r="C882" s="34"/>
      <c r="D882" s="62"/>
      <c r="E882" s="62"/>
      <c r="F882" s="62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>
      <c r="A883" s="34"/>
      <c r="B883" s="34"/>
      <c r="C883" s="34"/>
      <c r="D883" s="62"/>
      <c r="E883" s="62"/>
      <c r="F883" s="62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>
      <c r="A884" s="34"/>
      <c r="B884" s="34"/>
      <c r="C884" s="34"/>
      <c r="D884" s="62"/>
      <c r="E884" s="62"/>
      <c r="F884" s="62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>
      <c r="A885" s="34"/>
      <c r="B885" s="34"/>
      <c r="C885" s="34"/>
      <c r="D885" s="62"/>
      <c r="E885" s="62"/>
      <c r="F885" s="62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>
      <c r="A886" s="34"/>
      <c r="B886" s="34"/>
      <c r="C886" s="34"/>
      <c r="D886" s="62"/>
      <c r="E886" s="62"/>
      <c r="F886" s="62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>
      <c r="A887" s="34"/>
      <c r="B887" s="34"/>
      <c r="C887" s="34"/>
      <c r="D887" s="62"/>
      <c r="E887" s="62"/>
      <c r="F887" s="62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>
      <c r="A888" s="34"/>
      <c r="B888" s="34"/>
      <c r="C888" s="34"/>
      <c r="D888" s="62"/>
      <c r="E888" s="62"/>
      <c r="F888" s="62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>
      <c r="A889" s="34"/>
      <c r="B889" s="34"/>
      <c r="C889" s="34"/>
      <c r="D889" s="62"/>
      <c r="E889" s="62"/>
      <c r="F889" s="62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>
      <c r="A890" s="34"/>
      <c r="B890" s="34"/>
      <c r="C890" s="34"/>
      <c r="D890" s="62"/>
      <c r="E890" s="62"/>
      <c r="F890" s="62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>
      <c r="A891" s="34"/>
      <c r="B891" s="34"/>
      <c r="C891" s="34"/>
      <c r="D891" s="62"/>
      <c r="E891" s="62"/>
      <c r="F891" s="62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>
      <c r="A892" s="34"/>
      <c r="B892" s="34"/>
      <c r="C892" s="34"/>
      <c r="D892" s="62"/>
      <c r="E892" s="62"/>
      <c r="F892" s="62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>
      <c r="A893" s="34"/>
      <c r="B893" s="34"/>
      <c r="C893" s="34"/>
      <c r="D893" s="62"/>
      <c r="E893" s="62"/>
      <c r="F893" s="62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>
      <c r="A894" s="34"/>
      <c r="B894" s="34"/>
      <c r="C894" s="34"/>
      <c r="D894" s="62"/>
      <c r="E894" s="62"/>
      <c r="F894" s="62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>
      <c r="A895" s="34"/>
      <c r="B895" s="34"/>
      <c r="C895" s="34"/>
      <c r="D895" s="62"/>
      <c r="E895" s="62"/>
      <c r="F895" s="62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>
      <c r="A896" s="34"/>
      <c r="B896" s="34"/>
      <c r="C896" s="34"/>
      <c r="D896" s="62"/>
      <c r="E896" s="62"/>
      <c r="F896" s="62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>
      <c r="A897" s="34"/>
      <c r="B897" s="34"/>
      <c r="C897" s="34"/>
      <c r="D897" s="62"/>
      <c r="E897" s="62"/>
      <c r="F897" s="62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>
      <c r="A898" s="34"/>
      <c r="B898" s="34"/>
      <c r="C898" s="34"/>
      <c r="D898" s="62"/>
      <c r="E898" s="62"/>
      <c r="F898" s="62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>
      <c r="A899" s="34"/>
      <c r="B899" s="34"/>
      <c r="C899" s="34"/>
      <c r="D899" s="62"/>
      <c r="E899" s="62"/>
      <c r="F899" s="62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>
      <c r="A900" s="34"/>
      <c r="B900" s="34"/>
      <c r="C900" s="34"/>
      <c r="D900" s="62"/>
      <c r="E900" s="62"/>
      <c r="F900" s="62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>
      <c r="A901" s="34"/>
      <c r="B901" s="34"/>
      <c r="C901" s="34"/>
      <c r="D901" s="62"/>
      <c r="E901" s="62"/>
      <c r="F901" s="62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>
      <c r="A902" s="34"/>
      <c r="B902" s="34"/>
      <c r="C902" s="34"/>
      <c r="D902" s="62"/>
      <c r="E902" s="62"/>
      <c r="F902" s="62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>
      <c r="A903" s="34"/>
      <c r="B903" s="34"/>
      <c r="C903" s="34"/>
      <c r="D903" s="62"/>
      <c r="E903" s="62"/>
      <c r="F903" s="62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>
      <c r="A904" s="34"/>
      <c r="B904" s="34"/>
      <c r="C904" s="34"/>
      <c r="D904" s="62"/>
      <c r="E904" s="62"/>
      <c r="F904" s="62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>
      <c r="A905" s="34"/>
      <c r="B905" s="34"/>
      <c r="C905" s="34"/>
      <c r="D905" s="62"/>
      <c r="E905" s="62"/>
      <c r="F905" s="62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>
      <c r="A906" s="34"/>
      <c r="B906" s="34"/>
      <c r="C906" s="34"/>
      <c r="D906" s="62"/>
      <c r="E906" s="62"/>
      <c r="F906" s="62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>
      <c r="A907" s="34"/>
      <c r="B907" s="34"/>
      <c r="C907" s="34"/>
      <c r="D907" s="62"/>
      <c r="E907" s="62"/>
      <c r="F907" s="62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>
      <c r="A908" s="34"/>
      <c r="B908" s="34"/>
      <c r="C908" s="34"/>
      <c r="D908" s="62"/>
      <c r="E908" s="62"/>
      <c r="F908" s="62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>
      <c r="A909" s="34"/>
      <c r="B909" s="34"/>
      <c r="C909" s="34"/>
      <c r="D909" s="62"/>
      <c r="E909" s="62"/>
      <c r="F909" s="62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>
      <c r="A910" s="34"/>
      <c r="B910" s="34"/>
      <c r="C910" s="34"/>
      <c r="D910" s="62"/>
      <c r="E910" s="62"/>
      <c r="F910" s="62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>
      <c r="A911" s="34"/>
      <c r="B911" s="34"/>
      <c r="C911" s="34"/>
      <c r="D911" s="62"/>
      <c r="E911" s="62"/>
      <c r="F911" s="62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>
      <c r="A912" s="34"/>
      <c r="B912" s="34"/>
      <c r="C912" s="34"/>
      <c r="D912" s="62"/>
      <c r="E912" s="62"/>
      <c r="F912" s="62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>
      <c r="A913" s="34"/>
      <c r="B913" s="34"/>
      <c r="C913" s="34"/>
      <c r="D913" s="62"/>
      <c r="E913" s="62"/>
      <c r="F913" s="62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>
      <c r="A914" s="34"/>
      <c r="B914" s="34"/>
      <c r="C914" s="34"/>
      <c r="D914" s="62"/>
      <c r="E914" s="62"/>
      <c r="F914" s="62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>
      <c r="A915" s="34"/>
      <c r="B915" s="34"/>
      <c r="C915" s="34"/>
      <c r="D915" s="62"/>
      <c r="E915" s="62"/>
      <c r="F915" s="62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>
      <c r="A916" s="34"/>
      <c r="B916" s="34"/>
      <c r="C916" s="34"/>
      <c r="D916" s="62"/>
      <c r="E916" s="62"/>
      <c r="F916" s="62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>
      <c r="A917" s="34"/>
      <c r="B917" s="34"/>
      <c r="C917" s="34"/>
      <c r="D917" s="62"/>
      <c r="E917" s="62"/>
      <c r="F917" s="62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>
      <c r="A918" s="34"/>
      <c r="B918" s="34"/>
      <c r="C918" s="34"/>
      <c r="D918" s="62"/>
      <c r="E918" s="62"/>
      <c r="F918" s="62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>
      <c r="A919" s="34"/>
      <c r="B919" s="34"/>
      <c r="C919" s="34"/>
      <c r="D919" s="62"/>
      <c r="E919" s="62"/>
      <c r="F919" s="62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>
      <c r="A920" s="34"/>
      <c r="B920" s="34"/>
      <c r="C920" s="34"/>
      <c r="D920" s="62"/>
      <c r="E920" s="62"/>
      <c r="F920" s="62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>
      <c r="A921" s="34"/>
      <c r="B921" s="34"/>
      <c r="C921" s="34"/>
      <c r="D921" s="62"/>
      <c r="E921" s="62"/>
      <c r="F921" s="62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>
      <c r="A922" s="34"/>
      <c r="B922" s="34"/>
      <c r="C922" s="34"/>
      <c r="D922" s="62"/>
      <c r="E922" s="62"/>
      <c r="F922" s="62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>
      <c r="A923" s="34"/>
      <c r="B923" s="34"/>
      <c r="C923" s="34"/>
      <c r="D923" s="62"/>
      <c r="E923" s="62"/>
      <c r="F923" s="62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>
      <c r="A924" s="34"/>
      <c r="B924" s="34"/>
      <c r="C924" s="34"/>
      <c r="D924" s="62"/>
      <c r="E924" s="62"/>
      <c r="F924" s="62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>
      <c r="A925" s="34"/>
      <c r="B925" s="34"/>
      <c r="C925" s="34"/>
      <c r="D925" s="62"/>
      <c r="E925" s="62"/>
      <c r="F925" s="62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>
      <c r="A926" s="34"/>
      <c r="B926" s="34"/>
      <c r="C926" s="34"/>
      <c r="D926" s="62"/>
      <c r="E926" s="62"/>
      <c r="F926" s="62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>
      <c r="A927" s="34"/>
      <c r="B927" s="34"/>
      <c r="C927" s="34"/>
      <c r="D927" s="62"/>
      <c r="E927" s="62"/>
      <c r="F927" s="62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>
      <c r="A928" s="34"/>
      <c r="B928" s="34"/>
      <c r="C928" s="34"/>
      <c r="D928" s="62"/>
      <c r="E928" s="62"/>
      <c r="F928" s="62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>
      <c r="A929" s="34"/>
      <c r="B929" s="34"/>
      <c r="C929" s="34"/>
      <c r="D929" s="62"/>
      <c r="E929" s="62"/>
      <c r="F929" s="62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>
      <c r="A930" s="34"/>
      <c r="B930" s="34"/>
      <c r="C930" s="34"/>
      <c r="D930" s="62"/>
      <c r="E930" s="62"/>
      <c r="F930" s="62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>
      <c r="A931" s="34"/>
      <c r="B931" s="34"/>
      <c r="C931" s="34"/>
      <c r="D931" s="62"/>
      <c r="E931" s="62"/>
      <c r="F931" s="62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>
      <c r="A932" s="34"/>
      <c r="B932" s="34"/>
      <c r="C932" s="34"/>
      <c r="D932" s="62"/>
      <c r="E932" s="62"/>
      <c r="F932" s="62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>
      <c r="A933" s="34"/>
      <c r="B933" s="34"/>
      <c r="C933" s="34"/>
      <c r="D933" s="62"/>
      <c r="E933" s="62"/>
      <c r="F933" s="62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>
      <c r="A934" s="34"/>
      <c r="B934" s="34"/>
      <c r="C934" s="34"/>
      <c r="D934" s="62"/>
      <c r="E934" s="62"/>
      <c r="F934" s="62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>
      <c r="A935" s="34"/>
      <c r="B935" s="34"/>
      <c r="C935" s="34"/>
      <c r="D935" s="62"/>
      <c r="E935" s="62"/>
      <c r="F935" s="62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>
      <c r="A936" s="34"/>
      <c r="B936" s="34"/>
      <c r="C936" s="34"/>
      <c r="D936" s="62"/>
      <c r="E936" s="62"/>
      <c r="F936" s="62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>
      <c r="A937" s="34"/>
      <c r="B937" s="34"/>
      <c r="C937" s="34"/>
      <c r="D937" s="62"/>
      <c r="E937" s="62"/>
      <c r="F937" s="62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>
      <c r="A938" s="34"/>
      <c r="B938" s="34"/>
      <c r="C938" s="34"/>
      <c r="D938" s="62"/>
      <c r="E938" s="62"/>
      <c r="F938" s="62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>
      <c r="A939" s="34"/>
      <c r="B939" s="34"/>
      <c r="C939" s="34"/>
      <c r="D939" s="62"/>
      <c r="E939" s="62"/>
      <c r="F939" s="62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>
      <c r="A940" s="34"/>
      <c r="B940" s="34"/>
      <c r="C940" s="34"/>
      <c r="D940" s="62"/>
      <c r="E940" s="62"/>
      <c r="F940" s="62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>
      <c r="A941" s="34"/>
      <c r="B941" s="34"/>
      <c r="C941" s="34"/>
      <c r="D941" s="62"/>
      <c r="E941" s="62"/>
      <c r="F941" s="62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>
      <c r="A942" s="34"/>
      <c r="B942" s="34"/>
      <c r="C942" s="34"/>
      <c r="D942" s="62"/>
      <c r="E942" s="62"/>
      <c r="F942" s="62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>
      <c r="A943" s="34"/>
      <c r="B943" s="34"/>
      <c r="C943" s="34"/>
      <c r="D943" s="62"/>
      <c r="E943" s="62"/>
      <c r="F943" s="62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>
      <c r="A944" s="34"/>
      <c r="B944" s="34"/>
      <c r="C944" s="34"/>
      <c r="D944" s="62"/>
      <c r="E944" s="62"/>
      <c r="F944" s="62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>
      <c r="A945" s="34"/>
      <c r="B945" s="34"/>
      <c r="C945" s="34"/>
      <c r="D945" s="62"/>
      <c r="E945" s="62"/>
      <c r="F945" s="62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>
      <c r="A946" s="34"/>
      <c r="B946" s="34"/>
      <c r="C946" s="34"/>
      <c r="D946" s="62"/>
      <c r="E946" s="62"/>
      <c r="F946" s="62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>
      <c r="A947" s="34"/>
      <c r="B947" s="34"/>
      <c r="C947" s="34"/>
      <c r="D947" s="62"/>
      <c r="E947" s="62"/>
      <c r="F947" s="62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>
      <c r="A948" s="34"/>
      <c r="B948" s="34"/>
      <c r="C948" s="34"/>
      <c r="D948" s="62"/>
      <c r="E948" s="62"/>
      <c r="F948" s="62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>
      <c r="A949" s="34"/>
      <c r="B949" s="34"/>
      <c r="C949" s="34"/>
      <c r="D949" s="62"/>
      <c r="E949" s="62"/>
      <c r="F949" s="62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>
      <c r="A950" s="34"/>
      <c r="B950" s="34"/>
      <c r="C950" s="34"/>
      <c r="D950" s="62"/>
      <c r="E950" s="62"/>
      <c r="F950" s="62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>
      <c r="A951" s="34"/>
      <c r="B951" s="34"/>
      <c r="C951" s="34"/>
      <c r="D951" s="62"/>
      <c r="E951" s="62"/>
      <c r="F951" s="62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>
      <c r="A952" s="34"/>
      <c r="B952" s="34"/>
      <c r="C952" s="34"/>
      <c r="D952" s="62"/>
      <c r="E952" s="62"/>
      <c r="F952" s="62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>
      <c r="A953" s="34"/>
      <c r="B953" s="34"/>
      <c r="C953" s="34"/>
      <c r="D953" s="62"/>
      <c r="E953" s="62"/>
      <c r="F953" s="62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>
      <c r="A954" s="34"/>
      <c r="B954" s="34"/>
      <c r="C954" s="34"/>
      <c r="D954" s="62"/>
      <c r="E954" s="62"/>
      <c r="F954" s="62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>
      <c r="A955" s="34"/>
      <c r="B955" s="34"/>
      <c r="C955" s="34"/>
      <c r="D955" s="62"/>
      <c r="E955" s="62"/>
      <c r="F955" s="62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>
      <c r="A956" s="34"/>
      <c r="B956" s="34"/>
      <c r="C956" s="34"/>
      <c r="D956" s="62"/>
      <c r="E956" s="62"/>
      <c r="F956" s="62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>
      <c r="A957" s="34"/>
      <c r="B957" s="34"/>
      <c r="C957" s="34"/>
      <c r="D957" s="62"/>
      <c r="E957" s="62"/>
      <c r="F957" s="62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>
      <c r="A958" s="34"/>
      <c r="B958" s="34"/>
      <c r="C958" s="34"/>
      <c r="D958" s="62"/>
      <c r="E958" s="62"/>
      <c r="F958" s="62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>
      <c r="A959" s="34"/>
      <c r="B959" s="34"/>
      <c r="C959" s="34"/>
      <c r="D959" s="62"/>
      <c r="E959" s="62"/>
      <c r="F959" s="62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>
      <c r="A960" s="34"/>
      <c r="B960" s="34"/>
      <c r="C960" s="34"/>
      <c r="D960" s="62"/>
      <c r="E960" s="62"/>
      <c r="F960" s="62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>
      <c r="A961" s="34"/>
      <c r="B961" s="34"/>
      <c r="C961" s="34"/>
      <c r="D961" s="62"/>
      <c r="E961" s="62"/>
      <c r="F961" s="62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>
      <c r="A962" s="34"/>
      <c r="B962" s="34"/>
      <c r="C962" s="34"/>
      <c r="D962" s="62"/>
      <c r="E962" s="62"/>
      <c r="F962" s="62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>
      <c r="A963" s="34"/>
      <c r="B963" s="34"/>
      <c r="C963" s="34"/>
      <c r="D963" s="62"/>
      <c r="E963" s="62"/>
      <c r="F963" s="62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>
      <c r="A964" s="34"/>
      <c r="B964" s="34"/>
      <c r="C964" s="34"/>
      <c r="D964" s="62"/>
      <c r="E964" s="62"/>
      <c r="F964" s="62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>
      <c r="A965" s="34"/>
      <c r="B965" s="34"/>
      <c r="C965" s="34"/>
      <c r="D965" s="62"/>
      <c r="E965" s="62"/>
      <c r="F965" s="62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>
      <c r="A966" s="34"/>
      <c r="B966" s="34"/>
      <c r="C966" s="34"/>
      <c r="D966" s="62"/>
      <c r="E966" s="62"/>
      <c r="F966" s="62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>
      <c r="A967" s="34"/>
      <c r="B967" s="34"/>
      <c r="C967" s="34"/>
      <c r="D967" s="62"/>
      <c r="E967" s="62"/>
      <c r="F967" s="62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>
      <c r="A968" s="34"/>
      <c r="B968" s="34"/>
      <c r="C968" s="34"/>
      <c r="D968" s="62"/>
      <c r="E968" s="62"/>
      <c r="F968" s="62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>
      <c r="A969" s="34"/>
      <c r="B969" s="34"/>
      <c r="C969" s="34"/>
      <c r="D969" s="62"/>
      <c r="E969" s="62"/>
      <c r="F969" s="62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>
      <c r="A970" s="34"/>
      <c r="B970" s="34"/>
      <c r="C970" s="34"/>
      <c r="D970" s="62"/>
      <c r="E970" s="62"/>
      <c r="F970" s="62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>
      <c r="A971" s="34"/>
      <c r="B971" s="34"/>
      <c r="C971" s="34"/>
      <c r="D971" s="62"/>
      <c r="E971" s="62"/>
      <c r="F971" s="62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>
      <c r="A972" s="34"/>
      <c r="B972" s="34"/>
      <c r="C972" s="34"/>
      <c r="D972" s="62"/>
      <c r="E972" s="62"/>
      <c r="F972" s="62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>
      <c r="A973" s="34"/>
      <c r="B973" s="34"/>
      <c r="C973" s="34"/>
      <c r="D973" s="62"/>
      <c r="E973" s="62"/>
      <c r="F973" s="62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>
      <c r="A974" s="34"/>
      <c r="B974" s="34"/>
      <c r="C974" s="34"/>
      <c r="D974" s="62"/>
      <c r="E974" s="62"/>
      <c r="F974" s="62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>
      <c r="A975" s="34"/>
      <c r="B975" s="34"/>
      <c r="C975" s="34"/>
      <c r="D975" s="62"/>
      <c r="E975" s="62"/>
      <c r="F975" s="62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>
      <c r="A976" s="34"/>
      <c r="B976" s="34"/>
      <c r="C976" s="34"/>
      <c r="D976" s="62"/>
      <c r="E976" s="62"/>
      <c r="F976" s="62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>
      <c r="A977" s="34"/>
      <c r="B977" s="34"/>
      <c r="C977" s="34"/>
      <c r="D977" s="62"/>
      <c r="E977" s="62"/>
      <c r="F977" s="62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>
      <c r="A978" s="34"/>
      <c r="B978" s="34"/>
      <c r="C978" s="34"/>
      <c r="D978" s="62"/>
      <c r="E978" s="62"/>
      <c r="F978" s="62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>
      <c r="A979" s="34"/>
      <c r="B979" s="34"/>
      <c r="C979" s="34"/>
      <c r="D979" s="62"/>
      <c r="E979" s="62"/>
      <c r="F979" s="62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>
      <c r="A980" s="34"/>
      <c r="B980" s="34"/>
      <c r="C980" s="34"/>
      <c r="D980" s="62"/>
      <c r="E980" s="62"/>
      <c r="F980" s="62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>
      <c r="A981" s="34"/>
      <c r="B981" s="34"/>
      <c r="C981" s="34"/>
      <c r="D981" s="62"/>
      <c r="E981" s="62"/>
      <c r="F981" s="62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>
      <c r="A982" s="34"/>
      <c r="B982" s="34"/>
      <c r="C982" s="34"/>
      <c r="D982" s="62"/>
      <c r="E982" s="62"/>
      <c r="F982" s="62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>
      <c r="A983" s="34"/>
      <c r="B983" s="34"/>
      <c r="C983" s="34"/>
      <c r="D983" s="62"/>
      <c r="E983" s="62"/>
      <c r="F983" s="62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>
      <c r="A984" s="34"/>
      <c r="B984" s="34"/>
      <c r="C984" s="34"/>
      <c r="D984" s="62"/>
      <c r="E984" s="62"/>
      <c r="F984" s="62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>
      <c r="A985" s="34"/>
      <c r="B985" s="34"/>
      <c r="C985" s="34"/>
      <c r="D985" s="62"/>
      <c r="E985" s="62"/>
      <c r="F985" s="62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>
      <c r="A986" s="34"/>
      <c r="B986" s="34"/>
      <c r="C986" s="34"/>
      <c r="D986" s="62"/>
      <c r="E986" s="62"/>
      <c r="F986" s="62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>
      <c r="A987" s="34"/>
      <c r="B987" s="34"/>
      <c r="C987" s="34"/>
      <c r="D987" s="62"/>
      <c r="E987" s="62"/>
      <c r="F987" s="62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>
      <c r="A988" s="34"/>
      <c r="B988" s="34"/>
      <c r="C988" s="34"/>
      <c r="D988" s="62"/>
      <c r="E988" s="62"/>
      <c r="F988" s="62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>
      <c r="A989" s="34"/>
      <c r="B989" s="34"/>
      <c r="C989" s="34"/>
      <c r="D989" s="62"/>
      <c r="E989" s="62"/>
      <c r="F989" s="62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>
      <c r="A990" s="34"/>
      <c r="B990" s="34"/>
      <c r="C990" s="34"/>
      <c r="D990" s="62"/>
      <c r="E990" s="62"/>
      <c r="F990" s="62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>
      <c r="A991" s="34"/>
      <c r="B991" s="34"/>
      <c r="C991" s="34"/>
      <c r="D991" s="62"/>
      <c r="E991" s="62"/>
      <c r="F991" s="62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>
      <c r="A992" s="34"/>
      <c r="B992" s="34"/>
      <c r="C992" s="34"/>
      <c r="D992" s="62"/>
      <c r="E992" s="62"/>
      <c r="F992" s="62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>
      <c r="A993" s="34"/>
      <c r="B993" s="34"/>
      <c r="C993" s="34"/>
      <c r="D993" s="62"/>
      <c r="E993" s="62"/>
      <c r="F993" s="62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>
      <c r="A994" s="34"/>
      <c r="B994" s="34"/>
      <c r="C994" s="34"/>
      <c r="D994" s="62"/>
      <c r="E994" s="62"/>
      <c r="F994" s="62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>
      <c r="A995" s="34"/>
      <c r="B995" s="34"/>
      <c r="C995" s="34"/>
      <c r="D995" s="62"/>
      <c r="E995" s="62"/>
      <c r="F995" s="62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>
      <c r="A996" s="34"/>
      <c r="B996" s="34"/>
      <c r="C996" s="34"/>
      <c r="D996" s="62"/>
      <c r="E996" s="62"/>
      <c r="F996" s="62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>
      <c r="A997" s="34"/>
      <c r="B997" s="34"/>
      <c r="C997" s="34"/>
      <c r="D997" s="62"/>
      <c r="E997" s="62"/>
      <c r="F997" s="62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>
      <c r="A998" s="34"/>
      <c r="B998" s="34"/>
      <c r="C998" s="34"/>
      <c r="D998" s="62"/>
      <c r="E998" s="62"/>
      <c r="F998" s="62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>
      <c r="A999" s="34"/>
      <c r="B999" s="34"/>
      <c r="C999" s="34"/>
      <c r="D999" s="62"/>
      <c r="E999" s="62"/>
      <c r="F999" s="62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>
      <c r="A1000" s="34"/>
      <c r="B1000" s="34"/>
      <c r="C1000" s="34"/>
      <c r="D1000" s="62"/>
      <c r="E1000" s="62"/>
      <c r="F1000" s="62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  <row r="1001" spans="1:26">
      <c r="A1001" s="34"/>
      <c r="B1001" s="34"/>
      <c r="C1001" s="34"/>
      <c r="D1001" s="62"/>
      <c r="E1001" s="62"/>
      <c r="F1001" s="62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</row>
    <row r="1002" spans="1:26">
      <c r="A1002" s="34"/>
      <c r="B1002" s="34"/>
      <c r="C1002" s="34"/>
      <c r="D1002" s="62"/>
      <c r="E1002" s="62"/>
      <c r="F1002" s="62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</row>
    <row r="1003" spans="1:26">
      <c r="A1003" s="34"/>
      <c r="B1003" s="34"/>
      <c r="C1003" s="34"/>
      <c r="D1003" s="62"/>
      <c r="E1003" s="62"/>
      <c r="F1003" s="62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</row>
    <row r="1004" spans="1:26">
      <c r="A1004" s="34"/>
      <c r="B1004" s="34"/>
      <c r="C1004" s="34"/>
      <c r="D1004" s="62"/>
      <c r="E1004" s="62"/>
      <c r="F1004" s="62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</row>
    <row r="1005" spans="1:26">
      <c r="A1005" s="34"/>
      <c r="B1005" s="34"/>
      <c r="C1005" s="34"/>
      <c r="D1005" s="62"/>
      <c r="E1005" s="62"/>
      <c r="F1005" s="62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</row>
    <row r="1006" spans="1:26">
      <c r="A1006" s="34"/>
      <c r="B1006" s="34"/>
      <c r="C1006" s="34"/>
      <c r="D1006" s="62"/>
      <c r="E1006" s="62"/>
      <c r="F1006" s="62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</row>
    <row r="1007" spans="1:26">
      <c r="A1007" s="34"/>
      <c r="B1007" s="34"/>
      <c r="C1007" s="34"/>
      <c r="D1007" s="62"/>
      <c r="E1007" s="62"/>
      <c r="F1007" s="62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</row>
    <row r="1008" spans="1:26">
      <c r="A1008" s="34"/>
      <c r="B1008" s="34"/>
      <c r="C1008" s="34"/>
      <c r="D1008" s="62"/>
      <c r="E1008" s="62"/>
      <c r="F1008" s="62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</row>
    <row r="1009" spans="1:26">
      <c r="A1009" s="34"/>
      <c r="B1009" s="34"/>
      <c r="C1009" s="34"/>
      <c r="D1009" s="62"/>
      <c r="E1009" s="62"/>
      <c r="F1009" s="62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</row>
    <row r="1010" spans="1:26">
      <c r="A1010" s="34"/>
      <c r="B1010" s="34"/>
      <c r="C1010" s="34"/>
      <c r="D1010" s="62"/>
      <c r="E1010" s="62"/>
      <c r="F1010" s="62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  <c r="U1010" s="34"/>
      <c r="V1010" s="34"/>
      <c r="W1010" s="34"/>
      <c r="X1010" s="34"/>
      <c r="Y1010" s="34"/>
      <c r="Z1010" s="34"/>
    </row>
    <row r="1011" spans="1:26">
      <c r="A1011" s="34"/>
      <c r="B1011" s="34"/>
      <c r="C1011" s="34"/>
      <c r="D1011" s="62"/>
      <c r="E1011" s="62"/>
      <c r="F1011" s="62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  <c r="V1011" s="34"/>
      <c r="W1011" s="34"/>
      <c r="X1011" s="34"/>
      <c r="Y1011" s="34"/>
      <c r="Z1011" s="34"/>
    </row>
    <row r="1012" spans="1:26">
      <c r="A1012" s="34"/>
      <c r="B1012" s="34"/>
      <c r="C1012" s="34"/>
      <c r="D1012" s="62"/>
      <c r="E1012" s="62"/>
      <c r="F1012" s="62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</row>
    <row r="1013" spans="1:26">
      <c r="A1013" s="34"/>
      <c r="B1013" s="34"/>
      <c r="C1013" s="34"/>
      <c r="D1013" s="62"/>
      <c r="E1013" s="62"/>
      <c r="F1013" s="62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</row>
    <row r="1014" spans="1:26">
      <c r="A1014" s="34"/>
      <c r="B1014" s="34"/>
      <c r="C1014" s="34"/>
      <c r="D1014" s="62"/>
      <c r="E1014" s="62"/>
      <c r="F1014" s="62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  <c r="V1014" s="34"/>
      <c r="W1014" s="34"/>
      <c r="X1014" s="34"/>
      <c r="Y1014" s="34"/>
      <c r="Z1014" s="34"/>
    </row>
    <row r="1015" spans="1:26">
      <c r="A1015" s="34"/>
      <c r="B1015" s="34"/>
      <c r="C1015" s="34"/>
      <c r="D1015" s="62"/>
      <c r="E1015" s="62"/>
      <c r="F1015" s="62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34"/>
      <c r="U1015" s="34"/>
      <c r="V1015" s="34"/>
      <c r="W1015" s="34"/>
      <c r="X1015" s="34"/>
      <c r="Y1015" s="34"/>
      <c r="Z1015" s="34"/>
    </row>
    <row r="1016" spans="1:26">
      <c r="A1016" s="34"/>
      <c r="B1016" s="34"/>
      <c r="C1016" s="34"/>
      <c r="D1016" s="62"/>
      <c r="E1016" s="62"/>
      <c r="F1016" s="62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  <c r="T1016" s="34"/>
      <c r="U1016" s="34"/>
      <c r="V1016" s="34"/>
      <c r="W1016" s="34"/>
      <c r="X1016" s="34"/>
      <c r="Y1016" s="34"/>
      <c r="Z1016" s="34"/>
    </row>
    <row r="1017" spans="1:26">
      <c r="A1017" s="34"/>
      <c r="B1017" s="34"/>
      <c r="C1017" s="34"/>
      <c r="D1017" s="62"/>
      <c r="E1017" s="62"/>
      <c r="F1017" s="62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</row>
    <row r="1018" spans="1:26">
      <c r="A1018" s="34"/>
      <c r="B1018" s="34"/>
      <c r="C1018" s="34"/>
      <c r="D1018" s="62"/>
      <c r="E1018" s="62"/>
      <c r="F1018" s="62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</row>
    <row r="1019" spans="1:26">
      <c r="A1019" s="34"/>
      <c r="B1019" s="34"/>
      <c r="C1019" s="34"/>
      <c r="D1019" s="62"/>
      <c r="E1019" s="62"/>
      <c r="F1019" s="62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</row>
    <row r="1020" spans="1:26">
      <c r="A1020" s="34"/>
      <c r="B1020" s="34"/>
      <c r="C1020" s="34"/>
      <c r="D1020" s="62"/>
      <c r="E1020" s="62"/>
      <c r="F1020" s="62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  <c r="T1020" s="34"/>
      <c r="U1020" s="34"/>
      <c r="V1020" s="34"/>
      <c r="W1020" s="34"/>
      <c r="X1020" s="34"/>
      <c r="Y1020" s="34"/>
      <c r="Z1020" s="34"/>
    </row>
    <row r="1021" spans="1:26">
      <c r="A1021" s="34"/>
      <c r="B1021" s="34"/>
      <c r="C1021" s="34"/>
      <c r="D1021" s="62"/>
      <c r="E1021" s="62"/>
      <c r="F1021" s="62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  <c r="T1021" s="34"/>
      <c r="U1021" s="34"/>
      <c r="V1021" s="34"/>
      <c r="W1021" s="34"/>
      <c r="X1021" s="34"/>
      <c r="Y1021" s="34"/>
      <c r="Z1021" s="34"/>
    </row>
    <row r="1022" spans="1:26">
      <c r="A1022" s="34"/>
      <c r="B1022" s="34"/>
      <c r="C1022" s="34"/>
      <c r="D1022" s="62"/>
      <c r="E1022" s="62"/>
      <c r="F1022" s="62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  <c r="T1022" s="34"/>
      <c r="U1022" s="34"/>
      <c r="V1022" s="34"/>
      <c r="W1022" s="34"/>
      <c r="X1022" s="34"/>
      <c r="Y1022" s="34"/>
      <c r="Z1022" s="34"/>
    </row>
    <row r="1023" spans="1:26">
      <c r="A1023" s="34"/>
      <c r="B1023" s="34"/>
      <c r="C1023" s="34"/>
      <c r="D1023" s="62"/>
      <c r="E1023" s="62"/>
      <c r="F1023" s="62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  <c r="T1023" s="34"/>
      <c r="U1023" s="34"/>
      <c r="V1023" s="34"/>
      <c r="W1023" s="34"/>
      <c r="X1023" s="34"/>
      <c r="Y1023" s="34"/>
      <c r="Z1023" s="34"/>
    </row>
    <row r="1024" spans="1:26">
      <c r="A1024" s="34"/>
      <c r="B1024" s="34"/>
      <c r="C1024" s="34"/>
      <c r="D1024" s="62"/>
      <c r="E1024" s="62"/>
      <c r="F1024" s="62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  <c r="T1024" s="34"/>
      <c r="U1024" s="34"/>
      <c r="V1024" s="34"/>
      <c r="W1024" s="34"/>
      <c r="X1024" s="34"/>
      <c r="Y1024" s="34"/>
      <c r="Z1024" s="34"/>
    </row>
    <row r="1025" spans="1:26">
      <c r="A1025" s="34"/>
      <c r="B1025" s="34"/>
      <c r="C1025" s="34"/>
      <c r="D1025" s="62"/>
      <c r="E1025" s="62"/>
      <c r="F1025" s="62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  <c r="T1025" s="34"/>
      <c r="U1025" s="34"/>
      <c r="V1025" s="34"/>
      <c r="W1025" s="34"/>
      <c r="X1025" s="34"/>
      <c r="Y1025" s="34"/>
      <c r="Z1025" s="34"/>
    </row>
    <row r="1026" spans="1:26">
      <c r="A1026" s="34"/>
      <c r="B1026" s="34"/>
      <c r="C1026" s="34"/>
      <c r="D1026" s="62"/>
      <c r="E1026" s="62"/>
      <c r="F1026" s="62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4"/>
      <c r="Z1026" s="34"/>
    </row>
    <row r="1027" spans="1:26">
      <c r="A1027" s="34"/>
      <c r="B1027" s="34"/>
      <c r="C1027" s="34"/>
      <c r="D1027" s="62"/>
      <c r="E1027" s="62"/>
      <c r="F1027" s="62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  <c r="U1027" s="34"/>
      <c r="V1027" s="34"/>
      <c r="W1027" s="34"/>
      <c r="X1027" s="34"/>
      <c r="Y1027" s="34"/>
      <c r="Z1027" s="34"/>
    </row>
    <row r="1028" spans="1:26">
      <c r="A1028" s="34"/>
      <c r="B1028" s="34"/>
      <c r="C1028" s="34"/>
      <c r="D1028" s="62"/>
      <c r="E1028" s="62"/>
      <c r="F1028" s="62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  <c r="T1028" s="34"/>
      <c r="U1028" s="34"/>
      <c r="V1028" s="34"/>
      <c r="W1028" s="34"/>
      <c r="X1028" s="34"/>
      <c r="Y1028" s="34"/>
      <c r="Z1028" s="34"/>
    </row>
    <row r="1029" spans="1:26">
      <c r="A1029" s="34"/>
      <c r="B1029" s="34"/>
      <c r="C1029" s="34"/>
      <c r="D1029" s="62"/>
      <c r="E1029" s="62"/>
      <c r="F1029" s="62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</row>
    <row r="1030" spans="1:26">
      <c r="A1030" s="34"/>
      <c r="B1030" s="34"/>
      <c r="C1030" s="34"/>
      <c r="D1030" s="62"/>
      <c r="E1030" s="62"/>
      <c r="F1030" s="62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  <c r="U1030" s="34"/>
      <c r="V1030" s="34"/>
      <c r="W1030" s="34"/>
      <c r="X1030" s="34"/>
      <c r="Y1030" s="34"/>
      <c r="Z1030" s="34"/>
    </row>
    <row r="1031" spans="1:26">
      <c r="A1031" s="34"/>
      <c r="B1031" s="34"/>
      <c r="C1031" s="34"/>
      <c r="D1031" s="62"/>
      <c r="E1031" s="62"/>
      <c r="F1031" s="62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  <c r="T1031" s="34"/>
      <c r="U1031" s="34"/>
      <c r="V1031" s="34"/>
      <c r="W1031" s="34"/>
      <c r="X1031" s="34"/>
      <c r="Y1031" s="34"/>
      <c r="Z1031" s="34"/>
    </row>
    <row r="1032" spans="1:26">
      <c r="A1032" s="34"/>
      <c r="B1032" s="34"/>
      <c r="C1032" s="34"/>
      <c r="D1032" s="62"/>
      <c r="E1032" s="62"/>
      <c r="F1032" s="62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  <c r="U1032" s="34"/>
      <c r="V1032" s="34"/>
      <c r="W1032" s="34"/>
      <c r="X1032" s="34"/>
      <c r="Y1032" s="34"/>
      <c r="Z1032" s="34"/>
    </row>
    <row r="1033" spans="1:26">
      <c r="A1033" s="34"/>
      <c r="B1033" s="34"/>
      <c r="C1033" s="34"/>
      <c r="D1033" s="62"/>
      <c r="E1033" s="62"/>
      <c r="F1033" s="62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  <c r="T1033" s="34"/>
      <c r="U1033" s="34"/>
      <c r="V1033" s="34"/>
      <c r="W1033" s="34"/>
      <c r="X1033" s="34"/>
      <c r="Y1033" s="34"/>
      <c r="Z1033" s="34"/>
    </row>
    <row r="1034" spans="1:26">
      <c r="A1034" s="34"/>
      <c r="B1034" s="34"/>
      <c r="C1034" s="34"/>
      <c r="D1034" s="62"/>
      <c r="E1034" s="62"/>
      <c r="F1034" s="62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  <c r="T1034" s="34"/>
      <c r="U1034" s="34"/>
      <c r="V1034" s="34"/>
      <c r="W1034" s="34"/>
      <c r="X1034" s="34"/>
      <c r="Y1034" s="34"/>
      <c r="Z1034" s="34"/>
    </row>
    <row r="1035" spans="1:26">
      <c r="A1035" s="34"/>
      <c r="B1035" s="34"/>
      <c r="C1035" s="34"/>
      <c r="D1035" s="62"/>
      <c r="E1035" s="62"/>
      <c r="F1035" s="62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</row>
    <row r="1036" spans="1:26">
      <c r="A1036" s="34"/>
      <c r="B1036" s="34"/>
      <c r="C1036" s="34"/>
      <c r="D1036" s="62"/>
      <c r="E1036" s="62"/>
      <c r="F1036" s="62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  <c r="T1036" s="34"/>
      <c r="U1036" s="34"/>
      <c r="V1036" s="34"/>
      <c r="W1036" s="34"/>
      <c r="X1036" s="34"/>
      <c r="Y1036" s="34"/>
      <c r="Z1036" s="34"/>
    </row>
    <row r="1037" spans="1:26">
      <c r="A1037" s="34"/>
      <c r="B1037" s="34"/>
      <c r="C1037" s="34"/>
      <c r="D1037" s="62"/>
    </row>
    <row r="1038" spans="1:26">
      <c r="A1038" s="34"/>
      <c r="B1038" s="34"/>
      <c r="C1038" s="34"/>
      <c r="D1038" s="62"/>
    </row>
    <row r="1039" spans="1:26">
      <c r="A1039" s="34"/>
      <c r="B1039" s="34"/>
      <c r="C1039" s="34"/>
      <c r="D1039" s="62"/>
    </row>
    <row r="1040" spans="1:26">
      <c r="A1040" s="34"/>
      <c r="B1040" s="34"/>
      <c r="C1040" s="34"/>
      <c r="D1040" s="62"/>
    </row>
    <row r="1041" spans="1:4">
      <c r="A1041" s="34"/>
      <c r="B1041" s="34"/>
      <c r="C1041" s="34"/>
      <c r="D1041" s="62"/>
    </row>
    <row r="1042" spans="1:4">
      <c r="A1042" s="34"/>
      <c r="B1042" s="34"/>
      <c r="C1042" s="34"/>
      <c r="D1042" s="62"/>
    </row>
    <row r="1043" spans="1:4">
      <c r="A1043" s="34"/>
      <c r="B1043" s="34"/>
      <c r="C1043" s="34"/>
      <c r="D1043" s="62"/>
    </row>
    <row r="1044" spans="1:4">
      <c r="A1044" s="34"/>
      <c r="B1044" s="34"/>
      <c r="C1044" s="34"/>
      <c r="D1044" s="62"/>
    </row>
  </sheetData>
  <mergeCells count="46">
    <mergeCell ref="E119:G119"/>
    <mergeCell ref="E124:G124"/>
    <mergeCell ref="A166:D166"/>
    <mergeCell ref="A155:B155"/>
    <mergeCell ref="A161:B161"/>
    <mergeCell ref="A129:B129"/>
    <mergeCell ref="A130:B130"/>
    <mergeCell ref="A134:B134"/>
    <mergeCell ref="A138:B138"/>
    <mergeCell ref="A142:B142"/>
    <mergeCell ref="A146:B146"/>
    <mergeCell ref="A150:B150"/>
    <mergeCell ref="A112:B112"/>
    <mergeCell ref="A113:D116"/>
    <mergeCell ref="E88:I90"/>
    <mergeCell ref="A87:A92"/>
    <mergeCell ref="A93:A98"/>
    <mergeCell ref="A99:A104"/>
    <mergeCell ref="A105:A108"/>
    <mergeCell ref="B60:C60"/>
    <mergeCell ref="A73:A78"/>
    <mergeCell ref="A79:A86"/>
    <mergeCell ref="E79:G79"/>
    <mergeCell ref="E80:I87"/>
    <mergeCell ref="B49:G49"/>
    <mergeCell ref="B50:D50"/>
    <mergeCell ref="E50:G50"/>
    <mergeCell ref="B55:D57"/>
    <mergeCell ref="B58:D58"/>
    <mergeCell ref="B33:G33"/>
    <mergeCell ref="B34:D34"/>
    <mergeCell ref="E34:G34"/>
    <mergeCell ref="B41:G41"/>
    <mergeCell ref="B42:D42"/>
    <mergeCell ref="E42:G42"/>
    <mergeCell ref="B15:G15"/>
    <mergeCell ref="B16:D16"/>
    <mergeCell ref="E16:G16"/>
    <mergeCell ref="B25:G25"/>
    <mergeCell ref="B26:D26"/>
    <mergeCell ref="E26:G26"/>
    <mergeCell ref="B2:G3"/>
    <mergeCell ref="B4:G5"/>
    <mergeCell ref="B7:G7"/>
    <mergeCell ref="B8:D8"/>
    <mergeCell ref="E8:G8"/>
  </mergeCells>
  <dataValidations count="2">
    <dataValidation type="list" allowBlank="1" showInputMessage="1" showErrorMessage="1" prompt=" -  - " sqref="E8">
      <formula1>#REF!</formula1>
    </dataValidation>
    <dataValidation type="list" allowBlank="1" showInputMessage="1" prompt=" - Selecione o item UFSJ caso a ação seja indivisível por campus ou selecione o campus desejado. Lembrete: ações iguais em vários campi, mas independentes entre si, devem ser repetidas selecionando em cada linha um campus envolvido." sqref="D11:D13">
      <formula1>"UFSJ,CSA,CDB,CTAN,CCO,CAP,CSL,3 campi SJDR"</formula1>
    </dataValidation>
  </dataValidations>
  <pageMargins left="0.7" right="0.7" top="0.75" bottom="0.75" header="0" footer="0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0"/>
  <sheetViews>
    <sheetView tabSelected="1" topLeftCell="A31" zoomScale="90" zoomScaleNormal="90" workbookViewId="0">
      <selection activeCell="B26" sqref="B26"/>
    </sheetView>
  </sheetViews>
  <sheetFormatPr defaultColWidth="14.42578125" defaultRowHeight="15"/>
  <cols>
    <col min="1" max="1" width="8.7109375" customWidth="1"/>
    <col min="2" max="2" width="9.5703125" bestFit="1" customWidth="1"/>
    <col min="3" max="3" width="19.7109375" bestFit="1" customWidth="1"/>
    <col min="4" max="6" width="8.7109375" customWidth="1"/>
    <col min="7" max="7" width="16.7109375" bestFit="1" customWidth="1"/>
    <col min="8" max="8" width="8.7109375" customWidth="1"/>
    <col min="9" max="9" width="6.85546875" bestFit="1" customWidth="1"/>
    <col min="10" max="10" width="8.7109375" customWidth="1"/>
    <col min="11" max="11" width="17.7109375" bestFit="1" customWidth="1"/>
    <col min="12" max="12" width="8.7109375" customWidth="1"/>
    <col min="13" max="13" width="7" bestFit="1" customWidth="1"/>
    <col min="14" max="14" width="7.42578125" bestFit="1" customWidth="1"/>
    <col min="15" max="16" width="8.5703125" bestFit="1" customWidth="1"/>
    <col min="17" max="17" width="13.5703125" bestFit="1" customWidth="1"/>
    <col min="18" max="18" width="1.85546875" bestFit="1" customWidth="1"/>
    <col min="19" max="19" width="4.28515625" bestFit="1" customWidth="1"/>
    <col min="20" max="20" width="8.7109375" customWidth="1"/>
    <col min="21" max="21" width="24.140625" bestFit="1" customWidth="1"/>
    <col min="22" max="22" width="8.7109375" customWidth="1"/>
    <col min="23" max="23" width="23.7109375" bestFit="1" customWidth="1"/>
    <col min="24" max="24" width="13.5703125" bestFit="1" customWidth="1"/>
    <col min="25" max="44" width="8.7109375" customWidth="1"/>
  </cols>
  <sheetData>
    <row r="1" spans="1:44">
      <c r="A1" s="100"/>
      <c r="B1" s="101"/>
      <c r="C1" s="102"/>
      <c r="D1" s="100"/>
      <c r="E1" s="100"/>
      <c r="F1" s="103"/>
      <c r="G1" s="100"/>
      <c r="H1" s="104"/>
      <c r="I1" s="104"/>
      <c r="J1" s="104"/>
      <c r="K1" s="104"/>
      <c r="L1" s="32"/>
      <c r="M1" s="104"/>
      <c r="N1" s="104"/>
      <c r="O1" s="104"/>
      <c r="P1" s="104"/>
      <c r="Q1" s="100"/>
      <c r="R1" s="104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</row>
    <row r="2" spans="1:44">
      <c r="A2" s="100"/>
      <c r="B2" s="105" t="s">
        <v>148</v>
      </c>
      <c r="C2" s="106" t="s">
        <v>149</v>
      </c>
      <c r="D2" s="107"/>
      <c r="E2" s="107"/>
      <c r="F2" s="108"/>
      <c r="G2" s="109" t="s">
        <v>150</v>
      </c>
      <c r="H2" s="107"/>
      <c r="I2" s="107"/>
      <c r="J2" s="108"/>
      <c r="K2" s="109" t="s">
        <v>151</v>
      </c>
      <c r="L2" s="107"/>
      <c r="M2" s="107"/>
      <c r="N2" s="107"/>
      <c r="O2" s="107"/>
      <c r="P2" s="107"/>
      <c r="Q2" s="108"/>
      <c r="R2" s="104">
        <v>2</v>
      </c>
      <c r="S2" s="100" t="s">
        <v>152</v>
      </c>
      <c r="T2" s="100"/>
      <c r="U2" s="100" t="s">
        <v>153</v>
      </c>
      <c r="V2" s="100"/>
      <c r="W2" s="100" t="s">
        <v>154</v>
      </c>
      <c r="X2" s="100" t="s">
        <v>103</v>
      </c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</row>
    <row r="3" spans="1:44">
      <c r="A3" s="100"/>
      <c r="B3" s="110"/>
      <c r="C3" s="111"/>
      <c r="D3" s="111"/>
      <c r="E3" s="111"/>
      <c r="F3" s="112"/>
      <c r="G3" s="113"/>
      <c r="H3" s="111"/>
      <c r="I3" s="111"/>
      <c r="J3" s="112"/>
      <c r="K3" s="113"/>
      <c r="L3" s="111"/>
      <c r="M3" s="111"/>
      <c r="N3" s="111"/>
      <c r="O3" s="111"/>
      <c r="P3" s="111"/>
      <c r="Q3" s="112"/>
      <c r="R3" s="104">
        <v>3</v>
      </c>
      <c r="S3" s="100"/>
      <c r="T3" s="100"/>
      <c r="U3" s="100" t="s">
        <v>155</v>
      </c>
      <c r="V3" s="100"/>
      <c r="W3" s="100" t="s">
        <v>156</v>
      </c>
      <c r="X3" s="100" t="s">
        <v>73</v>
      </c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</row>
    <row r="4" spans="1:44" ht="96">
      <c r="A4" s="100"/>
      <c r="B4" s="110"/>
      <c r="C4" s="114" t="s">
        <v>157</v>
      </c>
      <c r="D4" s="115" t="s">
        <v>158</v>
      </c>
      <c r="E4" s="116" t="s">
        <v>159</v>
      </c>
      <c r="F4" s="117" t="s">
        <v>160</v>
      </c>
      <c r="G4" s="117" t="s">
        <v>161</v>
      </c>
      <c r="H4" s="118" t="s">
        <v>162</v>
      </c>
      <c r="I4" s="117" t="s">
        <v>163</v>
      </c>
      <c r="J4" s="117" t="s">
        <v>164</v>
      </c>
      <c r="K4" s="117" t="s">
        <v>165</v>
      </c>
      <c r="L4" s="119" t="s">
        <v>166</v>
      </c>
      <c r="M4" s="117" t="s">
        <v>167</v>
      </c>
      <c r="N4" s="117" t="s">
        <v>168</v>
      </c>
      <c r="O4" s="117" t="s">
        <v>169</v>
      </c>
      <c r="P4" s="117" t="s">
        <v>170</v>
      </c>
      <c r="Q4" s="117" t="s">
        <v>171</v>
      </c>
      <c r="R4" s="104">
        <v>4</v>
      </c>
      <c r="S4" s="100"/>
      <c r="T4" s="100"/>
      <c r="U4" s="100" t="s">
        <v>172</v>
      </c>
      <c r="V4" s="100"/>
      <c r="W4" s="100" t="s">
        <v>173</v>
      </c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</row>
    <row r="5" spans="1:44" ht="165">
      <c r="A5" s="120"/>
      <c r="B5" s="42" t="s">
        <v>71</v>
      </c>
      <c r="C5" s="47" t="s">
        <v>174</v>
      </c>
      <c r="D5" s="39" t="s">
        <v>175</v>
      </c>
      <c r="E5" s="42" t="s">
        <v>176</v>
      </c>
      <c r="F5" s="121" t="s">
        <v>172</v>
      </c>
      <c r="G5" s="122">
        <v>3</v>
      </c>
      <c r="H5" s="122">
        <v>2</v>
      </c>
      <c r="I5" s="122">
        <f t="shared" ref="I5:I27" si="0">G5*H5</f>
        <v>6</v>
      </c>
      <c r="J5" s="122" t="str">
        <f t="shared" ref="J5:J27" si="1">IF(I5&lt;3,"Baixo",IF(AND(I5&lt;7,I5&gt;=3),"Médio",IF(AND(I5&lt;13,I5&gt;=8),"Alto","Extremo")))</f>
        <v>Médio</v>
      </c>
      <c r="K5" s="121" t="s">
        <v>154</v>
      </c>
      <c r="L5" s="123" t="s">
        <v>177</v>
      </c>
      <c r="M5" s="121" t="s">
        <v>152</v>
      </c>
      <c r="N5" s="121"/>
      <c r="O5" s="121"/>
      <c r="P5" s="121" t="s">
        <v>152</v>
      </c>
      <c r="Q5" s="122" t="s">
        <v>103</v>
      </c>
      <c r="R5" s="124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</row>
    <row r="6" spans="1:44" ht="285">
      <c r="A6" s="120"/>
      <c r="B6" s="42" t="s">
        <v>76</v>
      </c>
      <c r="C6" s="47" t="s">
        <v>178</v>
      </c>
      <c r="D6" s="39" t="s">
        <v>179</v>
      </c>
      <c r="E6" s="42" t="s">
        <v>180</v>
      </c>
      <c r="F6" s="121" t="s">
        <v>172</v>
      </c>
      <c r="G6" s="122">
        <v>2</v>
      </c>
      <c r="H6" s="122">
        <v>3</v>
      </c>
      <c r="I6" s="122">
        <f t="shared" si="0"/>
        <v>6</v>
      </c>
      <c r="J6" s="122" t="str">
        <f t="shared" si="1"/>
        <v>Médio</v>
      </c>
      <c r="K6" s="121" t="s">
        <v>154</v>
      </c>
      <c r="L6" s="125" t="s">
        <v>177</v>
      </c>
      <c r="M6" s="121" t="s">
        <v>152</v>
      </c>
      <c r="N6" s="121"/>
      <c r="O6" s="121"/>
      <c r="P6" s="121" t="s">
        <v>152</v>
      </c>
      <c r="Q6" s="122" t="s">
        <v>77</v>
      </c>
      <c r="R6" s="124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</row>
    <row r="7" spans="1:44" ht="105">
      <c r="A7" s="100"/>
      <c r="B7" s="42" t="s">
        <v>79</v>
      </c>
      <c r="C7" s="54" t="s">
        <v>181</v>
      </c>
      <c r="D7" s="45" t="s">
        <v>182</v>
      </c>
      <c r="E7" s="126" t="s">
        <v>183</v>
      </c>
      <c r="F7" s="127" t="s">
        <v>153</v>
      </c>
      <c r="G7" s="128">
        <v>2</v>
      </c>
      <c r="H7" s="128">
        <v>2</v>
      </c>
      <c r="I7" s="128">
        <f t="shared" si="0"/>
        <v>4</v>
      </c>
      <c r="J7" s="128" t="str">
        <f t="shared" si="1"/>
        <v>Médio</v>
      </c>
      <c r="K7" s="127" t="s">
        <v>156</v>
      </c>
      <c r="L7" s="129" t="s">
        <v>184</v>
      </c>
      <c r="M7" s="127" t="s">
        <v>152</v>
      </c>
      <c r="N7" s="127"/>
      <c r="O7" s="127"/>
      <c r="P7" s="127" t="s">
        <v>152</v>
      </c>
      <c r="Q7" s="128" t="s">
        <v>103</v>
      </c>
      <c r="R7" s="104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</row>
    <row r="8" spans="1:44" ht="195">
      <c r="A8" s="100"/>
      <c r="B8" s="42" t="s">
        <v>81</v>
      </c>
      <c r="C8" s="54" t="s">
        <v>181</v>
      </c>
      <c r="D8" s="45" t="s">
        <v>182</v>
      </c>
      <c r="E8" s="126" t="s">
        <v>183</v>
      </c>
      <c r="F8" s="127" t="s">
        <v>153</v>
      </c>
      <c r="G8" s="128">
        <v>2</v>
      </c>
      <c r="H8" s="128">
        <v>2</v>
      </c>
      <c r="I8" s="128">
        <f t="shared" si="0"/>
        <v>4</v>
      </c>
      <c r="J8" s="128" t="str">
        <f t="shared" si="1"/>
        <v>Médio</v>
      </c>
      <c r="K8" s="127" t="s">
        <v>156</v>
      </c>
      <c r="L8" s="129" t="s">
        <v>184</v>
      </c>
      <c r="M8" s="127" t="s">
        <v>152</v>
      </c>
      <c r="N8" s="127"/>
      <c r="O8" s="127"/>
      <c r="P8" s="127" t="s">
        <v>152</v>
      </c>
      <c r="Q8" s="128" t="s">
        <v>103</v>
      </c>
      <c r="R8" s="104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</row>
    <row r="9" spans="1:44" ht="105">
      <c r="A9" s="100"/>
      <c r="B9" s="42" t="s">
        <v>84</v>
      </c>
      <c r="C9" s="54" t="s">
        <v>181</v>
      </c>
      <c r="D9" s="45" t="s">
        <v>182</v>
      </c>
      <c r="E9" s="126" t="s">
        <v>183</v>
      </c>
      <c r="F9" s="127" t="s">
        <v>153</v>
      </c>
      <c r="G9" s="128">
        <v>2</v>
      </c>
      <c r="H9" s="128">
        <v>2</v>
      </c>
      <c r="I9" s="128">
        <f t="shared" si="0"/>
        <v>4</v>
      </c>
      <c r="J9" s="128" t="str">
        <f t="shared" si="1"/>
        <v>Médio</v>
      </c>
      <c r="K9" s="127" t="s">
        <v>156</v>
      </c>
      <c r="L9" s="129" t="s">
        <v>184</v>
      </c>
      <c r="M9" s="127" t="s">
        <v>152</v>
      </c>
      <c r="N9" s="127"/>
      <c r="O9" s="127"/>
      <c r="P9" s="127" t="s">
        <v>152</v>
      </c>
      <c r="Q9" s="128" t="s">
        <v>103</v>
      </c>
      <c r="R9" s="104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</row>
    <row r="10" spans="1:44" ht="105">
      <c r="A10" s="100"/>
      <c r="B10" s="54" t="s">
        <v>85</v>
      </c>
      <c r="C10" s="54" t="s">
        <v>181</v>
      </c>
      <c r="D10" s="45" t="s">
        <v>182</v>
      </c>
      <c r="E10" s="126" t="s">
        <v>183</v>
      </c>
      <c r="F10" s="127" t="s">
        <v>153</v>
      </c>
      <c r="G10" s="128">
        <v>2</v>
      </c>
      <c r="H10" s="128">
        <v>2</v>
      </c>
      <c r="I10" s="128">
        <f t="shared" si="0"/>
        <v>4</v>
      </c>
      <c r="J10" s="128" t="str">
        <f t="shared" si="1"/>
        <v>Médio</v>
      </c>
      <c r="K10" s="127" t="s">
        <v>156</v>
      </c>
      <c r="L10" s="129" t="s">
        <v>184</v>
      </c>
      <c r="M10" s="127" t="s">
        <v>152</v>
      </c>
      <c r="N10" s="127"/>
      <c r="O10" s="127"/>
      <c r="P10" s="127" t="s">
        <v>152</v>
      </c>
      <c r="Q10" s="128" t="s">
        <v>103</v>
      </c>
      <c r="R10" s="104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</row>
    <row r="11" spans="1:44" ht="105">
      <c r="A11" s="100"/>
      <c r="B11" s="42" t="s">
        <v>87</v>
      </c>
      <c r="C11" s="54" t="s">
        <v>181</v>
      </c>
      <c r="D11" s="45" t="s">
        <v>182</v>
      </c>
      <c r="E11" s="126" t="s">
        <v>183</v>
      </c>
      <c r="F11" s="127" t="s">
        <v>153</v>
      </c>
      <c r="G11" s="128">
        <v>2</v>
      </c>
      <c r="H11" s="128">
        <v>2</v>
      </c>
      <c r="I11" s="128">
        <f t="shared" si="0"/>
        <v>4</v>
      </c>
      <c r="J11" s="128" t="str">
        <f t="shared" si="1"/>
        <v>Médio</v>
      </c>
      <c r="K11" s="127" t="s">
        <v>156</v>
      </c>
      <c r="L11" s="129" t="s">
        <v>184</v>
      </c>
      <c r="M11" s="127" t="s">
        <v>152</v>
      </c>
      <c r="N11" s="127"/>
      <c r="O11" s="127"/>
      <c r="P11" s="127" t="s">
        <v>152</v>
      </c>
      <c r="Q11" s="128" t="s">
        <v>103</v>
      </c>
      <c r="R11" s="104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</row>
    <row r="12" spans="1:44" ht="120">
      <c r="A12" s="100"/>
      <c r="B12" s="42" t="s">
        <v>88</v>
      </c>
      <c r="C12" s="47" t="s">
        <v>185</v>
      </c>
      <c r="D12" s="42" t="s">
        <v>186</v>
      </c>
      <c r="E12" s="42" t="s">
        <v>187</v>
      </c>
      <c r="F12" s="127" t="s">
        <v>153</v>
      </c>
      <c r="G12" s="128">
        <v>2</v>
      </c>
      <c r="H12" s="128">
        <v>2</v>
      </c>
      <c r="I12" s="128">
        <f t="shared" si="0"/>
        <v>4</v>
      </c>
      <c r="J12" s="128" t="str">
        <f t="shared" si="1"/>
        <v>Médio</v>
      </c>
      <c r="K12" s="127" t="s">
        <v>154</v>
      </c>
      <c r="L12" s="129" t="s">
        <v>188</v>
      </c>
      <c r="M12" s="127" t="s">
        <v>152</v>
      </c>
      <c r="N12" s="127"/>
      <c r="O12" s="127"/>
      <c r="P12" s="127" t="s">
        <v>152</v>
      </c>
      <c r="Q12" s="128" t="s">
        <v>103</v>
      </c>
      <c r="R12" s="104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</row>
    <row r="13" spans="1:44" ht="375">
      <c r="A13" s="100"/>
      <c r="B13" s="54" t="s">
        <v>89</v>
      </c>
      <c r="C13" s="47" t="s">
        <v>189</v>
      </c>
      <c r="D13" s="42" t="s">
        <v>190</v>
      </c>
      <c r="E13" s="126" t="s">
        <v>183</v>
      </c>
      <c r="F13" s="127" t="s">
        <v>153</v>
      </c>
      <c r="G13" s="128">
        <v>2</v>
      </c>
      <c r="H13" s="128">
        <v>2</v>
      </c>
      <c r="I13" s="128">
        <f t="shared" si="0"/>
        <v>4</v>
      </c>
      <c r="J13" s="128" t="str">
        <f t="shared" si="1"/>
        <v>Médio</v>
      </c>
      <c r="K13" s="127" t="s">
        <v>156</v>
      </c>
      <c r="L13" s="129" t="s">
        <v>191</v>
      </c>
      <c r="M13" s="127" t="s">
        <v>152</v>
      </c>
      <c r="N13" s="127"/>
      <c r="O13" s="127"/>
      <c r="P13" s="127" t="s">
        <v>152</v>
      </c>
      <c r="Q13" s="128" t="s">
        <v>103</v>
      </c>
      <c r="R13" s="104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</row>
    <row r="14" spans="1:44" ht="240">
      <c r="A14" s="100"/>
      <c r="B14" s="54" t="s">
        <v>90</v>
      </c>
      <c r="C14" s="54" t="s">
        <v>181</v>
      </c>
      <c r="D14" s="45" t="s">
        <v>182</v>
      </c>
      <c r="E14" s="126" t="s">
        <v>183</v>
      </c>
      <c r="F14" s="127" t="s">
        <v>153</v>
      </c>
      <c r="G14" s="128">
        <v>2</v>
      </c>
      <c r="H14" s="128">
        <v>2</v>
      </c>
      <c r="I14" s="128">
        <f t="shared" si="0"/>
        <v>4</v>
      </c>
      <c r="J14" s="128" t="str">
        <f t="shared" si="1"/>
        <v>Médio</v>
      </c>
      <c r="K14" s="127" t="s">
        <v>156</v>
      </c>
      <c r="L14" s="129" t="s">
        <v>192</v>
      </c>
      <c r="M14" s="127" t="s">
        <v>152</v>
      </c>
      <c r="N14" s="127"/>
      <c r="O14" s="127"/>
      <c r="P14" s="127" t="s">
        <v>152</v>
      </c>
      <c r="Q14" s="128" t="s">
        <v>103</v>
      </c>
      <c r="R14" s="104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</row>
    <row r="15" spans="1:44" ht="285">
      <c r="A15" s="120"/>
      <c r="B15" s="42" t="s">
        <v>193</v>
      </c>
      <c r="C15" s="47" t="s">
        <v>194</v>
      </c>
      <c r="D15" s="42" t="s">
        <v>195</v>
      </c>
      <c r="E15" s="42" t="s">
        <v>196</v>
      </c>
      <c r="F15" s="121" t="s">
        <v>153</v>
      </c>
      <c r="G15" s="122">
        <v>3</v>
      </c>
      <c r="H15" s="122">
        <v>2</v>
      </c>
      <c r="I15" s="122">
        <f t="shared" si="0"/>
        <v>6</v>
      </c>
      <c r="J15" s="122" t="str">
        <f t="shared" si="1"/>
        <v>Médio</v>
      </c>
      <c r="K15" s="121" t="s">
        <v>173</v>
      </c>
      <c r="L15" s="125" t="s">
        <v>197</v>
      </c>
      <c r="M15" s="121" t="s">
        <v>152</v>
      </c>
      <c r="N15" s="121"/>
      <c r="O15" s="121"/>
      <c r="P15" s="121" t="s">
        <v>152</v>
      </c>
      <c r="Q15" s="122" t="s">
        <v>103</v>
      </c>
      <c r="R15" s="124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</row>
    <row r="16" spans="1:44" ht="300">
      <c r="A16" s="120"/>
      <c r="B16" s="42" t="s">
        <v>95</v>
      </c>
      <c r="C16" s="47" t="s">
        <v>181</v>
      </c>
      <c r="D16" s="42" t="s">
        <v>198</v>
      </c>
      <c r="E16" s="42" t="s">
        <v>183</v>
      </c>
      <c r="F16" s="121" t="s">
        <v>153</v>
      </c>
      <c r="G16" s="122">
        <v>3</v>
      </c>
      <c r="H16" s="122">
        <v>2</v>
      </c>
      <c r="I16" s="122">
        <f t="shared" si="0"/>
        <v>6</v>
      </c>
      <c r="J16" s="122" t="str">
        <f t="shared" si="1"/>
        <v>Médio</v>
      </c>
      <c r="K16" s="121" t="s">
        <v>173</v>
      </c>
      <c r="L16" s="125" t="s">
        <v>199</v>
      </c>
      <c r="M16" s="121" t="s">
        <v>152</v>
      </c>
      <c r="N16" s="121"/>
      <c r="O16" s="121"/>
      <c r="P16" s="121" t="s">
        <v>152</v>
      </c>
      <c r="Q16" s="122" t="s">
        <v>103</v>
      </c>
      <c r="R16" s="124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</row>
    <row r="17" spans="1:44" ht="330">
      <c r="A17" s="120"/>
      <c r="B17" s="42" t="s">
        <v>96</v>
      </c>
      <c r="C17" s="47" t="s">
        <v>200</v>
      </c>
      <c r="D17" s="42" t="s">
        <v>201</v>
      </c>
      <c r="E17" s="42" t="s">
        <v>183</v>
      </c>
      <c r="F17" s="121" t="s">
        <v>153</v>
      </c>
      <c r="G17" s="122">
        <v>2</v>
      </c>
      <c r="H17" s="122">
        <v>2</v>
      </c>
      <c r="I17" s="122">
        <f t="shared" si="0"/>
        <v>4</v>
      </c>
      <c r="J17" s="122" t="str">
        <f t="shared" si="1"/>
        <v>Médio</v>
      </c>
      <c r="K17" s="121" t="s">
        <v>156</v>
      </c>
      <c r="L17" s="125" t="s">
        <v>202</v>
      </c>
      <c r="M17" s="121" t="s">
        <v>152</v>
      </c>
      <c r="N17" s="121"/>
      <c r="O17" s="121"/>
      <c r="P17" s="121" t="s">
        <v>152</v>
      </c>
      <c r="Q17" s="122" t="s">
        <v>103</v>
      </c>
      <c r="R17" s="124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</row>
    <row r="18" spans="1:44" ht="225">
      <c r="A18" s="120"/>
      <c r="B18" s="47" t="s">
        <v>99</v>
      </c>
      <c r="C18" s="47" t="s">
        <v>203</v>
      </c>
      <c r="D18" s="42" t="s">
        <v>204</v>
      </c>
      <c r="E18" s="42" t="s">
        <v>183</v>
      </c>
      <c r="F18" s="121" t="s">
        <v>172</v>
      </c>
      <c r="G18" s="122">
        <v>2</v>
      </c>
      <c r="H18" s="122">
        <v>3</v>
      </c>
      <c r="I18" s="122">
        <f t="shared" si="0"/>
        <v>6</v>
      </c>
      <c r="J18" s="122" t="str">
        <f t="shared" si="1"/>
        <v>Médio</v>
      </c>
      <c r="K18" s="121" t="s">
        <v>154</v>
      </c>
      <c r="L18" s="125" t="s">
        <v>177</v>
      </c>
      <c r="M18" s="121" t="s">
        <v>152</v>
      </c>
      <c r="N18" s="121"/>
      <c r="O18" s="121"/>
      <c r="P18" s="121" t="s">
        <v>152</v>
      </c>
      <c r="Q18" s="122" t="s">
        <v>103</v>
      </c>
      <c r="R18" s="124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</row>
    <row r="19" spans="1:44" ht="210">
      <c r="A19" s="120"/>
      <c r="B19" s="42" t="s">
        <v>100</v>
      </c>
      <c r="C19" s="47" t="s">
        <v>203</v>
      </c>
      <c r="D19" s="42" t="s">
        <v>204</v>
      </c>
      <c r="E19" s="42" t="s">
        <v>205</v>
      </c>
      <c r="F19" s="121" t="s">
        <v>172</v>
      </c>
      <c r="G19" s="122">
        <v>2</v>
      </c>
      <c r="H19" s="122">
        <v>3</v>
      </c>
      <c r="I19" s="122">
        <f t="shared" si="0"/>
        <v>6</v>
      </c>
      <c r="J19" s="122" t="str">
        <f t="shared" si="1"/>
        <v>Médio</v>
      </c>
      <c r="K19" s="121" t="s">
        <v>156</v>
      </c>
      <c r="L19" s="125" t="s">
        <v>177</v>
      </c>
      <c r="M19" s="121" t="s">
        <v>152</v>
      </c>
      <c r="N19" s="121"/>
      <c r="O19" s="121"/>
      <c r="P19" s="121" t="s">
        <v>152</v>
      </c>
      <c r="Q19" s="122" t="s">
        <v>103</v>
      </c>
      <c r="R19" s="124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</row>
    <row r="20" spans="1:44" ht="195">
      <c r="A20" s="120"/>
      <c r="B20" s="42" t="s">
        <v>101</v>
      </c>
      <c r="C20" s="47" t="s">
        <v>203</v>
      </c>
      <c r="D20" s="42" t="s">
        <v>204</v>
      </c>
      <c r="E20" s="42" t="s">
        <v>205</v>
      </c>
      <c r="F20" s="121" t="s">
        <v>172</v>
      </c>
      <c r="G20" s="122">
        <v>2</v>
      </c>
      <c r="H20" s="122">
        <v>3</v>
      </c>
      <c r="I20" s="122">
        <f t="shared" si="0"/>
        <v>6</v>
      </c>
      <c r="J20" s="122" t="str">
        <f t="shared" si="1"/>
        <v>Médio</v>
      </c>
      <c r="K20" s="121" t="s">
        <v>156</v>
      </c>
      <c r="L20" s="125" t="s">
        <v>177</v>
      </c>
      <c r="M20" s="121" t="s">
        <v>152</v>
      </c>
      <c r="N20" s="121"/>
      <c r="O20" s="121"/>
      <c r="P20" s="121" t="s">
        <v>152</v>
      </c>
      <c r="Q20" s="122" t="s">
        <v>103</v>
      </c>
      <c r="R20" s="124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</row>
    <row r="21" spans="1:44" ht="210">
      <c r="A21" s="100"/>
      <c r="B21" s="42" t="s">
        <v>102</v>
      </c>
      <c r="C21" s="54" t="s">
        <v>181</v>
      </c>
      <c r="D21" s="42" t="s">
        <v>206</v>
      </c>
      <c r="E21" s="42" t="s">
        <v>207</v>
      </c>
      <c r="F21" s="127" t="s">
        <v>153</v>
      </c>
      <c r="G21" s="128">
        <v>2</v>
      </c>
      <c r="H21" s="128">
        <v>3</v>
      </c>
      <c r="I21" s="128">
        <f t="shared" si="0"/>
        <v>6</v>
      </c>
      <c r="J21" s="128" t="str">
        <f t="shared" si="1"/>
        <v>Médio</v>
      </c>
      <c r="K21" s="127" t="s">
        <v>173</v>
      </c>
      <c r="L21" s="129" t="s">
        <v>208</v>
      </c>
      <c r="M21" s="127" t="s">
        <v>152</v>
      </c>
      <c r="N21" s="127"/>
      <c r="O21" s="127"/>
      <c r="P21" s="127" t="s">
        <v>152</v>
      </c>
      <c r="Q21" s="128" t="s">
        <v>103</v>
      </c>
      <c r="R21" s="104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</row>
    <row r="22" spans="1:44" ht="345">
      <c r="A22" s="100"/>
      <c r="B22" s="54" t="s">
        <v>106</v>
      </c>
      <c r="C22" s="47" t="s">
        <v>209</v>
      </c>
      <c r="D22" s="42" t="s">
        <v>210</v>
      </c>
      <c r="E22" s="126" t="s">
        <v>183</v>
      </c>
      <c r="F22" s="127" t="s">
        <v>153</v>
      </c>
      <c r="G22" s="128">
        <v>2</v>
      </c>
      <c r="H22" s="128">
        <v>3</v>
      </c>
      <c r="I22" s="128">
        <f t="shared" si="0"/>
        <v>6</v>
      </c>
      <c r="J22" s="128" t="str">
        <f t="shared" si="1"/>
        <v>Médio</v>
      </c>
      <c r="K22" s="127" t="s">
        <v>156</v>
      </c>
      <c r="L22" s="129" t="s">
        <v>211</v>
      </c>
      <c r="M22" s="127" t="s">
        <v>152</v>
      </c>
      <c r="N22" s="127"/>
      <c r="O22" s="127"/>
      <c r="P22" s="127" t="s">
        <v>152</v>
      </c>
      <c r="Q22" s="128" t="s">
        <v>103</v>
      </c>
      <c r="R22" s="104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</row>
    <row r="23" spans="1:44" ht="330">
      <c r="A23" s="100"/>
      <c r="B23" s="54" t="s">
        <v>212</v>
      </c>
      <c r="C23" s="54" t="s">
        <v>181</v>
      </c>
      <c r="D23" s="42" t="s">
        <v>182</v>
      </c>
      <c r="E23" s="126" t="s">
        <v>183</v>
      </c>
      <c r="F23" s="127" t="s">
        <v>153</v>
      </c>
      <c r="G23" s="128">
        <v>2</v>
      </c>
      <c r="H23" s="128">
        <v>3</v>
      </c>
      <c r="I23" s="128">
        <f t="shared" si="0"/>
        <v>6</v>
      </c>
      <c r="J23" s="128" t="str">
        <f t="shared" si="1"/>
        <v>Médio</v>
      </c>
      <c r="K23" s="127" t="s">
        <v>156</v>
      </c>
      <c r="L23" s="129" t="s">
        <v>213</v>
      </c>
      <c r="M23" s="127" t="s">
        <v>152</v>
      </c>
      <c r="N23" s="127"/>
      <c r="O23" s="127"/>
      <c r="P23" s="127" t="s">
        <v>152</v>
      </c>
      <c r="Q23" s="128" t="s">
        <v>103</v>
      </c>
      <c r="R23" s="104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</row>
    <row r="24" spans="1:44" ht="120">
      <c r="A24" s="120"/>
      <c r="B24" s="47" t="s">
        <v>108</v>
      </c>
      <c r="C24" s="47" t="s">
        <v>181</v>
      </c>
      <c r="D24" s="42" t="s">
        <v>182</v>
      </c>
      <c r="E24" s="42" t="s">
        <v>183</v>
      </c>
      <c r="F24" s="121" t="s">
        <v>153</v>
      </c>
      <c r="G24" s="122">
        <v>2</v>
      </c>
      <c r="H24" s="122">
        <v>2</v>
      </c>
      <c r="I24" s="122">
        <f t="shared" si="0"/>
        <v>4</v>
      </c>
      <c r="J24" s="122" t="str">
        <f t="shared" si="1"/>
        <v>Médio</v>
      </c>
      <c r="K24" s="121" t="s">
        <v>156</v>
      </c>
      <c r="L24" s="125" t="s">
        <v>188</v>
      </c>
      <c r="M24" s="121" t="s">
        <v>152</v>
      </c>
      <c r="N24" s="121"/>
      <c r="O24" s="121"/>
      <c r="P24" s="121" t="s">
        <v>152</v>
      </c>
      <c r="Q24" s="122" t="s">
        <v>103</v>
      </c>
      <c r="R24" s="124">
        <v>5</v>
      </c>
      <c r="S24" s="120"/>
      <c r="T24" s="120"/>
      <c r="U24" s="120" t="s">
        <v>214</v>
      </c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</row>
    <row r="25" spans="1:44" ht="105">
      <c r="A25" s="120"/>
      <c r="B25" s="47" t="s">
        <v>109</v>
      </c>
      <c r="C25" s="47" t="s">
        <v>215</v>
      </c>
      <c r="D25" s="42" t="s">
        <v>216</v>
      </c>
      <c r="E25" s="42" t="s">
        <v>183</v>
      </c>
      <c r="F25" s="121" t="s">
        <v>172</v>
      </c>
      <c r="G25" s="122">
        <v>4</v>
      </c>
      <c r="H25" s="122">
        <v>3</v>
      </c>
      <c r="I25" s="122">
        <f t="shared" si="0"/>
        <v>12</v>
      </c>
      <c r="J25" s="122" t="str">
        <f t="shared" si="1"/>
        <v>Alto</v>
      </c>
      <c r="K25" s="121" t="s">
        <v>154</v>
      </c>
      <c r="L25" s="125" t="s">
        <v>217</v>
      </c>
      <c r="M25" s="121" t="s">
        <v>152</v>
      </c>
      <c r="N25" s="121"/>
      <c r="O25" s="121"/>
      <c r="P25" s="121" t="s">
        <v>152</v>
      </c>
      <c r="Q25" s="122" t="s">
        <v>103</v>
      </c>
      <c r="R25" s="124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</row>
    <row r="26" spans="1:44" ht="120">
      <c r="A26" s="100"/>
      <c r="B26" s="54" t="s">
        <v>218</v>
      </c>
      <c r="C26" s="54" t="s">
        <v>181</v>
      </c>
      <c r="D26" s="42" t="s">
        <v>182</v>
      </c>
      <c r="E26" s="126" t="s">
        <v>183</v>
      </c>
      <c r="F26" s="127" t="s">
        <v>153</v>
      </c>
      <c r="G26" s="128">
        <v>2</v>
      </c>
      <c r="H26" s="128">
        <v>3</v>
      </c>
      <c r="I26" s="128">
        <f t="shared" si="0"/>
        <v>6</v>
      </c>
      <c r="J26" s="128" t="str">
        <f t="shared" si="1"/>
        <v>Médio</v>
      </c>
      <c r="K26" s="127" t="s">
        <v>156</v>
      </c>
      <c r="L26" s="129" t="s">
        <v>188</v>
      </c>
      <c r="M26" s="127" t="s">
        <v>152</v>
      </c>
      <c r="N26" s="127"/>
      <c r="O26" s="127"/>
      <c r="P26" s="127" t="s">
        <v>152</v>
      </c>
      <c r="Q26" s="128" t="s">
        <v>103</v>
      </c>
      <c r="R26" s="104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</row>
    <row r="27" spans="1:44" ht="105">
      <c r="A27" s="120"/>
      <c r="B27" s="47" t="s">
        <v>112</v>
      </c>
      <c r="C27" s="47" t="s">
        <v>219</v>
      </c>
      <c r="D27" s="42" t="s">
        <v>220</v>
      </c>
      <c r="E27" s="42" t="s">
        <v>183</v>
      </c>
      <c r="F27" s="121" t="s">
        <v>153</v>
      </c>
      <c r="G27" s="122">
        <v>4</v>
      </c>
      <c r="H27" s="122">
        <v>4</v>
      </c>
      <c r="I27" s="122">
        <f t="shared" si="0"/>
        <v>16</v>
      </c>
      <c r="J27" s="122" t="str">
        <f t="shared" si="1"/>
        <v>Extremo</v>
      </c>
      <c r="K27" s="121" t="s">
        <v>156</v>
      </c>
      <c r="L27" s="125" t="s">
        <v>221</v>
      </c>
      <c r="M27" s="121" t="s">
        <v>152</v>
      </c>
      <c r="N27" s="121"/>
      <c r="O27" s="121"/>
      <c r="P27" s="121" t="s">
        <v>152</v>
      </c>
      <c r="Q27" s="122" t="s">
        <v>103</v>
      </c>
      <c r="R27" s="124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</row>
    <row r="28" spans="1:44">
      <c r="A28" s="100"/>
      <c r="B28" s="101"/>
      <c r="C28" s="102"/>
      <c r="D28" s="100"/>
      <c r="E28" s="100"/>
      <c r="F28" s="103"/>
      <c r="G28" s="100"/>
      <c r="H28" s="104"/>
      <c r="I28" s="104"/>
      <c r="J28" s="104"/>
      <c r="K28" s="104"/>
      <c r="L28" s="32"/>
      <c r="M28" s="104"/>
      <c r="N28" s="104"/>
      <c r="O28" s="104"/>
      <c r="P28" s="104"/>
      <c r="Q28" s="100"/>
      <c r="R28" s="104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</row>
    <row r="29" spans="1:44" ht="48">
      <c r="A29" s="100"/>
      <c r="B29" s="101"/>
      <c r="C29" s="102"/>
      <c r="D29" s="100"/>
      <c r="E29" s="100"/>
      <c r="F29" s="103"/>
      <c r="G29" s="100"/>
      <c r="H29" s="130" t="s">
        <v>222</v>
      </c>
      <c r="I29" s="131"/>
      <c r="J29" s="131"/>
      <c r="K29" s="131"/>
      <c r="L29" s="132"/>
      <c r="M29" s="104"/>
      <c r="N29" s="104"/>
      <c r="O29" s="104"/>
      <c r="P29" s="104"/>
      <c r="Q29" s="100"/>
      <c r="R29" s="104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</row>
    <row r="30" spans="1:44">
      <c r="A30" s="100"/>
      <c r="B30" s="101"/>
      <c r="C30" s="102"/>
      <c r="D30" s="100"/>
      <c r="E30" s="100"/>
      <c r="F30" s="103"/>
      <c r="G30" s="100"/>
      <c r="H30" s="133"/>
      <c r="I30" s="134"/>
      <c r="J30" s="134"/>
      <c r="K30" s="134"/>
      <c r="L30" s="135"/>
      <c r="M30" s="104"/>
      <c r="N30" s="104"/>
      <c r="O30" s="104"/>
      <c r="P30" s="104"/>
      <c r="Q30" s="100"/>
      <c r="R30" s="104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</row>
    <row r="31" spans="1:44" ht="75">
      <c r="A31" s="100"/>
      <c r="B31" s="101"/>
      <c r="C31" s="102"/>
      <c r="D31" s="100"/>
      <c r="E31" s="100"/>
      <c r="F31" s="103"/>
      <c r="G31" s="136" t="s">
        <v>223</v>
      </c>
      <c r="H31" s="137" t="s">
        <v>224</v>
      </c>
      <c r="I31" s="138"/>
      <c r="J31" s="139" t="s">
        <v>225</v>
      </c>
      <c r="K31" s="139" t="s">
        <v>226</v>
      </c>
      <c r="L31" s="140" t="s">
        <v>227</v>
      </c>
      <c r="M31" s="104"/>
      <c r="N31" s="104"/>
      <c r="O31" s="104"/>
      <c r="P31" s="104"/>
      <c r="Q31" s="100"/>
      <c r="R31" s="104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</row>
    <row r="32" spans="1:44">
      <c r="A32" s="100"/>
      <c r="B32" s="101"/>
      <c r="C32" s="102"/>
      <c r="D32" s="100"/>
      <c r="E32" s="100"/>
      <c r="F32" s="103"/>
      <c r="G32" s="133"/>
      <c r="H32" s="141"/>
      <c r="I32" s="142"/>
      <c r="J32" s="143" t="s">
        <v>228</v>
      </c>
      <c r="K32" s="144">
        <v>25</v>
      </c>
      <c r="L32" s="145">
        <v>27</v>
      </c>
      <c r="M32" s="104"/>
      <c r="N32" s="104"/>
      <c r="O32" s="104"/>
      <c r="P32" s="104"/>
      <c r="Q32" s="100"/>
      <c r="R32" s="104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</row>
    <row r="33" spans="1:44">
      <c r="A33" s="100"/>
      <c r="B33" s="101"/>
      <c r="C33" s="102"/>
      <c r="D33" s="100"/>
      <c r="E33" s="100"/>
      <c r="F33" s="103"/>
      <c r="G33" s="100"/>
      <c r="H33" s="104"/>
      <c r="I33" s="104"/>
      <c r="J33" s="104"/>
      <c r="K33" s="104"/>
      <c r="L33" s="32"/>
      <c r="M33" s="104"/>
      <c r="N33" s="104"/>
      <c r="O33" s="104"/>
      <c r="P33" s="104"/>
      <c r="Q33" s="100"/>
      <c r="R33" s="104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</row>
    <row r="34" spans="1:44">
      <c r="A34" s="100"/>
      <c r="B34" s="101"/>
      <c r="C34" s="102"/>
      <c r="D34" s="100"/>
      <c r="E34" s="100"/>
      <c r="F34" s="103"/>
      <c r="G34" s="100"/>
      <c r="H34" s="104"/>
      <c r="I34" s="104"/>
      <c r="J34" s="104"/>
      <c r="K34" s="104"/>
      <c r="L34" s="32"/>
      <c r="M34" s="104"/>
      <c r="N34" s="104"/>
      <c r="O34" s="104"/>
      <c r="P34" s="104"/>
      <c r="Q34" s="100"/>
      <c r="R34" s="104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</row>
    <row r="35" spans="1:44">
      <c r="A35" s="100"/>
      <c r="B35" s="101"/>
      <c r="C35" s="102"/>
      <c r="D35" s="100"/>
      <c r="E35" s="100"/>
      <c r="F35" s="103"/>
      <c r="G35" s="100"/>
      <c r="H35" s="104"/>
      <c r="I35" s="104"/>
      <c r="J35" s="104"/>
      <c r="K35" s="104"/>
      <c r="L35" s="32"/>
      <c r="M35" s="104"/>
      <c r="N35" s="104"/>
      <c r="O35" s="104"/>
      <c r="P35" s="104"/>
      <c r="Q35" s="100"/>
      <c r="R35" s="104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</row>
    <row r="36" spans="1:44">
      <c r="A36" s="100"/>
      <c r="B36" s="101"/>
      <c r="C36" s="102"/>
      <c r="D36" s="100"/>
      <c r="E36" s="100"/>
      <c r="F36" s="103"/>
      <c r="G36" s="100"/>
      <c r="H36" s="104"/>
      <c r="I36" s="104"/>
      <c r="J36" s="104"/>
      <c r="K36" s="104"/>
      <c r="L36" s="32"/>
      <c r="M36" s="104"/>
      <c r="N36" s="104"/>
      <c r="O36" s="104"/>
      <c r="P36" s="104"/>
      <c r="Q36" s="100"/>
      <c r="R36" s="104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</row>
    <row r="37" spans="1:44">
      <c r="A37" s="100"/>
      <c r="B37" s="101"/>
      <c r="C37" s="102"/>
      <c r="D37" s="100"/>
      <c r="E37" s="100"/>
      <c r="F37" s="103"/>
      <c r="G37" s="100"/>
      <c r="H37" s="104"/>
      <c r="I37" s="104"/>
      <c r="J37" s="104"/>
      <c r="K37" s="104"/>
      <c r="L37" s="32"/>
      <c r="M37" s="104"/>
      <c r="N37" s="104"/>
      <c r="O37" s="104"/>
      <c r="P37" s="104"/>
      <c r="Q37" s="100"/>
      <c r="R37" s="104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</row>
    <row r="38" spans="1:44" ht="48">
      <c r="A38" s="100"/>
      <c r="B38" s="146" t="s">
        <v>229</v>
      </c>
      <c r="C38" s="147"/>
      <c r="D38" s="147"/>
      <c r="E38" s="147"/>
      <c r="F38" s="147"/>
      <c r="G38" s="147"/>
      <c r="H38" s="147"/>
      <c r="I38" s="148"/>
      <c r="J38" s="104"/>
      <c r="K38" s="104"/>
      <c r="L38" s="32"/>
      <c r="M38" s="104"/>
      <c r="N38" s="104"/>
      <c r="O38" s="104"/>
      <c r="P38" s="104"/>
      <c r="Q38" s="100"/>
      <c r="R38" s="104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</row>
    <row r="39" spans="1:44">
      <c r="A39" s="100"/>
      <c r="B39" s="147"/>
      <c r="C39" s="147"/>
      <c r="D39" s="147"/>
      <c r="E39" s="147"/>
      <c r="F39" s="147"/>
      <c r="G39" s="147"/>
      <c r="H39" s="147"/>
      <c r="I39" s="148"/>
      <c r="J39" s="104"/>
      <c r="K39" s="104"/>
      <c r="L39" s="32"/>
      <c r="M39" s="104"/>
      <c r="N39" s="104"/>
      <c r="O39" s="104"/>
      <c r="P39" s="104"/>
      <c r="Q39" s="100"/>
      <c r="R39" s="104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</row>
    <row r="40" spans="1:44" ht="216">
      <c r="A40" s="100"/>
      <c r="B40" s="102" t="s">
        <v>230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02"/>
      <c r="O40" s="102"/>
      <c r="P40" s="104"/>
      <c r="Q40" s="100"/>
      <c r="R40" s="104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</row>
    <row r="41" spans="1:44">
      <c r="A41" s="100"/>
      <c r="B41" s="101"/>
      <c r="C41" s="102"/>
      <c r="D41" s="100"/>
      <c r="E41" s="100"/>
      <c r="F41" s="100"/>
      <c r="G41" s="100"/>
      <c r="H41" s="103"/>
      <c r="I41" s="100"/>
      <c r="J41" s="104"/>
      <c r="K41" s="104"/>
      <c r="L41" s="32"/>
      <c r="M41" s="104"/>
      <c r="N41" s="104"/>
      <c r="O41" s="104"/>
      <c r="P41" s="104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ht="120">
      <c r="A42" s="100"/>
      <c r="B42" s="149" t="s">
        <v>231</v>
      </c>
      <c r="C42" s="149" t="s">
        <v>232</v>
      </c>
      <c r="D42" s="150" t="s">
        <v>233</v>
      </c>
      <c r="E42" s="151" t="s">
        <v>234</v>
      </c>
      <c r="F42" s="152" t="s">
        <v>235</v>
      </c>
      <c r="G42" s="151" t="s">
        <v>236</v>
      </c>
      <c r="H42" s="150" t="s">
        <v>237</v>
      </c>
      <c r="I42" s="100"/>
      <c r="J42" s="100"/>
      <c r="K42" s="100"/>
      <c r="L42" s="33"/>
      <c r="M42" s="104"/>
      <c r="N42" s="104"/>
      <c r="O42" s="104"/>
      <c r="P42" s="102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</row>
    <row r="43" spans="1:44">
      <c r="A43" s="100"/>
      <c r="B43" s="153">
        <v>23</v>
      </c>
      <c r="C43" s="153">
        <v>0</v>
      </c>
      <c r="D43" s="154">
        <f>C43/$B$43</f>
        <v>0</v>
      </c>
      <c r="E43" s="155">
        <v>23</v>
      </c>
      <c r="F43" s="156">
        <f>E43/$B$43</f>
        <v>1</v>
      </c>
      <c r="G43" s="155">
        <v>0</v>
      </c>
      <c r="H43" s="154">
        <f>G43/$B$43</f>
        <v>0</v>
      </c>
      <c r="I43" s="100"/>
      <c r="J43" s="100"/>
      <c r="K43" s="100"/>
      <c r="L43" s="33"/>
      <c r="M43" s="104"/>
      <c r="N43" s="104"/>
      <c r="O43" s="104"/>
      <c r="P43" s="104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</row>
    <row r="44" spans="1:44">
      <c r="A44" s="100"/>
      <c r="B44" s="101"/>
      <c r="C44" s="102"/>
      <c r="D44" s="100"/>
      <c r="E44" s="100"/>
      <c r="F44" s="103"/>
      <c r="G44" s="100"/>
      <c r="H44" s="104"/>
      <c r="I44" s="104"/>
      <c r="J44" s="104"/>
      <c r="K44" s="104"/>
      <c r="L44" s="32"/>
      <c r="M44" s="104"/>
      <c r="N44" s="104"/>
      <c r="O44" s="104"/>
      <c r="P44" s="104"/>
      <c r="Q44" s="100"/>
      <c r="R44" s="104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</row>
    <row r="45" spans="1:44" ht="72">
      <c r="A45" s="100"/>
      <c r="B45" s="146" t="s">
        <v>238</v>
      </c>
      <c r="C45" s="147"/>
      <c r="D45" s="147"/>
      <c r="E45" s="147"/>
      <c r="F45" s="147"/>
      <c r="G45" s="147"/>
      <c r="H45" s="147"/>
      <c r="I45" s="104"/>
      <c r="J45" s="104"/>
      <c r="K45" s="104"/>
      <c r="L45" s="32"/>
      <c r="M45" s="104"/>
      <c r="N45" s="104"/>
      <c r="O45" s="104"/>
      <c r="P45" s="104"/>
      <c r="Q45" s="100"/>
      <c r="R45" s="104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</row>
    <row r="46" spans="1:44">
      <c r="A46" s="100"/>
      <c r="B46" s="147"/>
      <c r="C46" s="147"/>
      <c r="D46" s="147"/>
      <c r="E46" s="147"/>
      <c r="F46" s="147"/>
      <c r="G46" s="147"/>
      <c r="H46" s="147"/>
      <c r="I46" s="104"/>
      <c r="J46" s="104"/>
      <c r="K46" s="104"/>
      <c r="L46" s="32"/>
      <c r="M46" s="104"/>
      <c r="N46" s="104"/>
      <c r="O46" s="104"/>
      <c r="P46" s="104"/>
      <c r="Q46" s="100"/>
      <c r="R46" s="104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</row>
    <row r="47" spans="1:44" ht="204">
      <c r="A47" s="100"/>
      <c r="B47" s="102" t="s">
        <v>239</v>
      </c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04"/>
      <c r="O47" s="104"/>
      <c r="P47" s="104"/>
      <c r="Q47" s="100"/>
      <c r="R47" s="104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</row>
    <row r="48" spans="1:44">
      <c r="A48" s="100"/>
      <c r="B48" s="101"/>
      <c r="C48" s="102"/>
      <c r="D48" s="100"/>
      <c r="E48" s="100"/>
      <c r="F48" s="103"/>
      <c r="G48" s="100"/>
      <c r="H48" s="104"/>
      <c r="I48" s="104"/>
      <c r="J48" s="104"/>
      <c r="K48" s="104"/>
      <c r="L48" s="32"/>
      <c r="M48" s="104"/>
      <c r="N48" s="104"/>
      <c r="O48" s="104"/>
      <c r="P48" s="104"/>
      <c r="Q48" s="100"/>
      <c r="R48" s="104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</row>
    <row r="49" spans="1:44" ht="84">
      <c r="A49" s="100"/>
      <c r="B49" s="149" t="s">
        <v>240</v>
      </c>
      <c r="C49" s="149" t="s">
        <v>232</v>
      </c>
      <c r="D49" s="150" t="s">
        <v>233</v>
      </c>
      <c r="E49" s="151" t="s">
        <v>234</v>
      </c>
      <c r="F49" s="152" t="s">
        <v>235</v>
      </c>
      <c r="G49" s="151" t="s">
        <v>236</v>
      </c>
      <c r="H49" s="150" t="s">
        <v>237</v>
      </c>
      <c r="I49" s="104"/>
      <c r="J49" s="104"/>
      <c r="K49" s="100"/>
      <c r="L49" s="33"/>
      <c r="M49" s="104"/>
      <c r="N49" s="104"/>
      <c r="O49" s="104"/>
      <c r="P49" s="102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</row>
    <row r="50" spans="1:44">
      <c r="A50" s="100"/>
      <c r="B50" s="153">
        <v>1</v>
      </c>
      <c r="C50" s="153">
        <v>1</v>
      </c>
      <c r="D50" s="154">
        <f>C50/$B$50</f>
        <v>1</v>
      </c>
      <c r="E50" s="155">
        <v>0</v>
      </c>
      <c r="F50" s="156">
        <f>E50/$B$50</f>
        <v>0</v>
      </c>
      <c r="G50" s="155">
        <v>0</v>
      </c>
      <c r="H50" s="154">
        <f>G50/$B$50</f>
        <v>0</v>
      </c>
      <c r="I50" s="100"/>
      <c r="J50" s="100"/>
      <c r="K50" s="100"/>
      <c r="L50" s="33"/>
      <c r="M50" s="104"/>
      <c r="N50" s="104"/>
      <c r="O50" s="104"/>
      <c r="P50" s="104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</row>
    <row r="51" spans="1:44">
      <c r="A51" s="100"/>
      <c r="B51" s="101"/>
      <c r="C51" s="102"/>
      <c r="D51" s="100"/>
      <c r="E51" s="100"/>
      <c r="F51" s="103"/>
      <c r="G51" s="100"/>
      <c r="H51" s="104"/>
      <c r="I51" s="104"/>
      <c r="J51" s="104"/>
      <c r="K51" s="104"/>
      <c r="L51" s="32"/>
      <c r="M51" s="104"/>
      <c r="N51" s="104"/>
      <c r="O51" s="104"/>
      <c r="P51" s="104"/>
      <c r="Q51" s="100"/>
      <c r="R51" s="104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</row>
    <row r="52" spans="1:44">
      <c r="A52" s="100"/>
      <c r="B52" s="101"/>
      <c r="C52" s="102"/>
      <c r="D52" s="100"/>
      <c r="E52" s="100"/>
      <c r="F52" s="103"/>
      <c r="G52" s="100"/>
      <c r="H52" s="104"/>
      <c r="I52" s="104"/>
      <c r="J52" s="104"/>
      <c r="K52" s="104"/>
      <c r="L52" s="32"/>
      <c r="M52" s="104"/>
      <c r="N52" s="104"/>
      <c r="O52" s="104"/>
      <c r="P52" s="104"/>
      <c r="Q52" s="100"/>
      <c r="R52" s="104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</row>
    <row r="53" spans="1:44">
      <c r="A53" s="100"/>
      <c r="B53" s="101"/>
      <c r="C53" s="102"/>
      <c r="D53" s="100"/>
      <c r="E53" s="100"/>
      <c r="F53" s="103"/>
      <c r="G53" s="100"/>
      <c r="H53" s="104"/>
      <c r="I53" s="104"/>
      <c r="J53" s="104"/>
      <c r="K53" s="104"/>
      <c r="L53" s="32"/>
      <c r="M53" s="104"/>
      <c r="N53" s="104"/>
      <c r="O53" s="104"/>
      <c r="P53" s="104"/>
      <c r="Q53" s="100"/>
      <c r="R53" s="104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</row>
    <row r="54" spans="1:44">
      <c r="A54" s="100"/>
      <c r="B54" s="101"/>
      <c r="C54" s="102"/>
      <c r="D54" s="100"/>
      <c r="E54" s="100"/>
      <c r="F54" s="103"/>
      <c r="G54" s="100"/>
      <c r="H54" s="104"/>
      <c r="I54" s="104"/>
      <c r="J54" s="104"/>
      <c r="K54" s="104"/>
      <c r="L54" s="32"/>
      <c r="M54" s="104"/>
      <c r="N54" s="104"/>
      <c r="O54" s="104"/>
      <c r="P54" s="104"/>
      <c r="Q54" s="100"/>
      <c r="R54" s="104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</row>
    <row r="55" spans="1:44">
      <c r="A55" s="100"/>
      <c r="B55" s="101"/>
      <c r="C55" s="102"/>
      <c r="D55" s="100"/>
      <c r="E55" s="100"/>
      <c r="F55" s="103"/>
      <c r="G55" s="100"/>
      <c r="H55" s="104"/>
      <c r="I55" s="104"/>
      <c r="J55" s="104"/>
      <c r="K55" s="104"/>
      <c r="L55" s="32"/>
      <c r="M55" s="104"/>
      <c r="N55" s="104"/>
      <c r="O55" s="104"/>
      <c r="P55" s="104"/>
      <c r="Q55" s="100"/>
      <c r="R55" s="104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</row>
    <row r="56" spans="1:44">
      <c r="A56" s="100"/>
      <c r="B56" s="101"/>
      <c r="C56" s="102"/>
      <c r="D56" s="100"/>
      <c r="E56" s="100"/>
      <c r="F56" s="103"/>
      <c r="G56" s="100"/>
      <c r="H56" s="104"/>
      <c r="I56" s="104"/>
      <c r="J56" s="104"/>
      <c r="K56" s="104"/>
      <c r="L56" s="32"/>
      <c r="M56" s="104"/>
      <c r="N56" s="104"/>
      <c r="O56" s="104"/>
      <c r="P56" s="104"/>
      <c r="Q56" s="100"/>
      <c r="R56" s="104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</row>
    <row r="57" spans="1:44">
      <c r="A57" s="100"/>
      <c r="B57" s="101"/>
      <c r="C57" s="102"/>
      <c r="D57" s="100"/>
      <c r="E57" s="100"/>
      <c r="F57" s="103"/>
      <c r="G57" s="100"/>
      <c r="H57" s="104"/>
      <c r="I57" s="104"/>
      <c r="J57" s="104"/>
      <c r="K57" s="104"/>
      <c r="L57" s="32"/>
      <c r="M57" s="104"/>
      <c r="N57" s="104"/>
      <c r="O57" s="104"/>
      <c r="P57" s="104"/>
      <c r="Q57" s="100"/>
      <c r="R57" s="104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</row>
    <row r="58" spans="1:44">
      <c r="A58" s="100"/>
      <c r="B58" s="101"/>
      <c r="C58" s="102"/>
      <c r="D58" s="100"/>
      <c r="E58" s="100"/>
      <c r="F58" s="103"/>
      <c r="G58" s="100"/>
      <c r="H58" s="104"/>
      <c r="I58" s="104"/>
      <c r="J58" s="104"/>
      <c r="K58" s="104"/>
      <c r="L58" s="32"/>
      <c r="M58" s="104"/>
      <c r="N58" s="104"/>
      <c r="O58" s="104"/>
      <c r="P58" s="104"/>
      <c r="Q58" s="100"/>
      <c r="R58" s="104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</row>
    <row r="59" spans="1:44">
      <c r="A59" s="100"/>
      <c r="B59" s="101"/>
      <c r="C59" s="102"/>
      <c r="D59" s="100"/>
      <c r="E59" s="100"/>
      <c r="F59" s="103"/>
      <c r="G59" s="100"/>
      <c r="H59" s="104"/>
      <c r="I59" s="104"/>
      <c r="J59" s="104"/>
      <c r="K59" s="104"/>
      <c r="L59" s="32"/>
      <c r="M59" s="104"/>
      <c r="N59" s="104"/>
      <c r="O59" s="104"/>
      <c r="P59" s="104"/>
      <c r="Q59" s="100"/>
      <c r="R59" s="104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</row>
    <row r="60" spans="1:44">
      <c r="A60" s="100"/>
      <c r="B60" s="101"/>
      <c r="C60" s="102"/>
      <c r="D60" s="100"/>
      <c r="E60" s="100"/>
      <c r="F60" s="103"/>
      <c r="G60" s="100"/>
      <c r="H60" s="104"/>
      <c r="I60" s="104"/>
      <c r="J60" s="104"/>
      <c r="K60" s="104"/>
      <c r="L60" s="32"/>
      <c r="M60" s="104"/>
      <c r="N60" s="104"/>
      <c r="O60" s="104"/>
      <c r="P60" s="104"/>
      <c r="Q60" s="100"/>
      <c r="R60" s="104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</row>
    <row r="61" spans="1:44">
      <c r="A61" s="100"/>
      <c r="B61" s="101"/>
      <c r="C61" s="102"/>
      <c r="D61" s="100"/>
      <c r="E61" s="100"/>
      <c r="F61" s="103"/>
      <c r="G61" s="100"/>
      <c r="H61" s="104"/>
      <c r="I61" s="104"/>
      <c r="J61" s="104"/>
      <c r="K61" s="104"/>
      <c r="L61" s="32"/>
      <c r="M61" s="104"/>
      <c r="N61" s="104"/>
      <c r="O61" s="104"/>
      <c r="P61" s="104"/>
      <c r="Q61" s="100"/>
      <c r="R61" s="104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</row>
    <row r="62" spans="1:44">
      <c r="A62" s="100"/>
      <c r="B62" s="101"/>
      <c r="C62" s="102"/>
      <c r="D62" s="100"/>
      <c r="E62" s="100"/>
      <c r="F62" s="103"/>
      <c r="G62" s="100"/>
      <c r="H62" s="104"/>
      <c r="I62" s="104"/>
      <c r="J62" s="104"/>
      <c r="K62" s="104"/>
      <c r="L62" s="32"/>
      <c r="M62" s="104"/>
      <c r="N62" s="104"/>
      <c r="O62" s="104"/>
      <c r="P62" s="104"/>
      <c r="Q62" s="100"/>
      <c r="R62" s="104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</row>
    <row r="63" spans="1:44">
      <c r="A63" s="100"/>
      <c r="B63" s="101"/>
      <c r="C63" s="102"/>
      <c r="D63" s="100"/>
      <c r="E63" s="100"/>
      <c r="F63" s="103"/>
      <c r="G63" s="100"/>
      <c r="H63" s="104"/>
      <c r="I63" s="104"/>
      <c r="J63" s="104"/>
      <c r="K63" s="104"/>
      <c r="L63" s="32"/>
      <c r="M63" s="104"/>
      <c r="N63" s="104"/>
      <c r="O63" s="104"/>
      <c r="P63" s="104"/>
      <c r="Q63" s="100"/>
      <c r="R63" s="104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</row>
    <row r="64" spans="1:44">
      <c r="A64" s="100"/>
      <c r="B64" s="101"/>
      <c r="C64" s="102"/>
      <c r="D64" s="100"/>
      <c r="E64" s="100"/>
      <c r="F64" s="103"/>
      <c r="G64" s="100"/>
      <c r="H64" s="104"/>
      <c r="I64" s="104"/>
      <c r="J64" s="104"/>
      <c r="K64" s="104"/>
      <c r="L64" s="32"/>
      <c r="M64" s="104"/>
      <c r="N64" s="104"/>
      <c r="O64" s="104"/>
      <c r="P64" s="104"/>
      <c r="Q64" s="100"/>
      <c r="R64" s="104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</row>
    <row r="65" spans="1:44">
      <c r="A65" s="100"/>
      <c r="B65" s="101"/>
      <c r="C65" s="102"/>
      <c r="D65" s="100"/>
      <c r="E65" s="100"/>
      <c r="F65" s="103"/>
      <c r="G65" s="100"/>
      <c r="H65" s="104"/>
      <c r="I65" s="104"/>
      <c r="J65" s="104"/>
      <c r="K65" s="104"/>
      <c r="L65" s="32"/>
      <c r="M65" s="104"/>
      <c r="N65" s="104"/>
      <c r="O65" s="104"/>
      <c r="P65" s="104"/>
      <c r="Q65" s="100"/>
      <c r="R65" s="104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</row>
    <row r="66" spans="1:44">
      <c r="A66" s="100"/>
      <c r="B66" s="101"/>
      <c r="C66" s="102"/>
      <c r="D66" s="100"/>
      <c r="E66" s="100"/>
      <c r="F66" s="103"/>
      <c r="G66" s="100"/>
      <c r="H66" s="104"/>
      <c r="I66" s="104"/>
      <c r="J66" s="104"/>
      <c r="K66" s="104"/>
      <c r="L66" s="32"/>
      <c r="M66" s="104"/>
      <c r="N66" s="104"/>
      <c r="O66" s="104"/>
      <c r="P66" s="104"/>
      <c r="Q66" s="100"/>
      <c r="R66" s="104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</row>
    <row r="67" spans="1:44">
      <c r="A67" s="100"/>
      <c r="B67" s="101"/>
      <c r="C67" s="102"/>
      <c r="D67" s="100"/>
      <c r="E67" s="100"/>
      <c r="F67" s="103"/>
      <c r="G67" s="100"/>
      <c r="H67" s="104"/>
      <c r="I67" s="104"/>
      <c r="J67" s="104"/>
      <c r="K67" s="104"/>
      <c r="L67" s="32"/>
      <c r="M67" s="104"/>
      <c r="N67" s="104"/>
      <c r="O67" s="104"/>
      <c r="P67" s="104"/>
      <c r="Q67" s="100"/>
      <c r="R67" s="104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</row>
    <row r="68" spans="1:44">
      <c r="A68" s="100"/>
      <c r="B68" s="101"/>
      <c r="C68" s="102"/>
      <c r="D68" s="100"/>
      <c r="E68" s="100"/>
      <c r="F68" s="103"/>
      <c r="G68" s="100"/>
      <c r="H68" s="104"/>
      <c r="I68" s="104"/>
      <c r="J68" s="104"/>
      <c r="K68" s="104"/>
      <c r="L68" s="32"/>
      <c r="M68" s="104"/>
      <c r="N68" s="104"/>
      <c r="O68" s="104"/>
      <c r="P68" s="104"/>
      <c r="Q68" s="100"/>
      <c r="R68" s="104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</row>
    <row r="69" spans="1:44">
      <c r="A69" s="100"/>
      <c r="B69" s="101"/>
      <c r="C69" s="102"/>
      <c r="D69" s="100"/>
      <c r="E69" s="100"/>
      <c r="F69" s="103"/>
      <c r="G69" s="100"/>
      <c r="H69" s="104"/>
      <c r="I69" s="104"/>
      <c r="J69" s="104"/>
      <c r="K69" s="104"/>
      <c r="L69" s="32"/>
      <c r="M69" s="104"/>
      <c r="N69" s="104"/>
      <c r="O69" s="104"/>
      <c r="P69" s="104"/>
      <c r="Q69" s="100"/>
      <c r="R69" s="104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</row>
    <row r="70" spans="1:44">
      <c r="A70" s="100"/>
      <c r="B70" s="101"/>
      <c r="C70" s="102"/>
      <c r="D70" s="100"/>
      <c r="E70" s="100"/>
      <c r="F70" s="103"/>
      <c r="G70" s="100"/>
      <c r="H70" s="104"/>
      <c r="I70" s="104"/>
      <c r="J70" s="104"/>
      <c r="K70" s="104"/>
      <c r="L70" s="32"/>
      <c r="M70" s="104"/>
      <c r="N70" s="104"/>
      <c r="O70" s="104"/>
      <c r="P70" s="104"/>
      <c r="Q70" s="100"/>
      <c r="R70" s="104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</row>
    <row r="71" spans="1:44">
      <c r="A71" s="100"/>
      <c r="B71" s="101"/>
      <c r="C71" s="102"/>
      <c r="D71" s="100"/>
      <c r="E71" s="100"/>
      <c r="F71" s="103"/>
      <c r="G71" s="100"/>
      <c r="H71" s="104"/>
      <c r="I71" s="104"/>
      <c r="J71" s="104"/>
      <c r="K71" s="104"/>
      <c r="L71" s="32"/>
      <c r="M71" s="104"/>
      <c r="N71" s="104"/>
      <c r="O71" s="104"/>
      <c r="P71" s="104"/>
      <c r="Q71" s="100"/>
      <c r="R71" s="104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</row>
    <row r="72" spans="1:44">
      <c r="A72" s="100"/>
      <c r="B72" s="101"/>
      <c r="C72" s="102"/>
      <c r="D72" s="100"/>
      <c r="E72" s="100"/>
      <c r="F72" s="103"/>
      <c r="G72" s="100"/>
      <c r="H72" s="104"/>
      <c r="I72" s="104"/>
      <c r="J72" s="104"/>
      <c r="K72" s="104"/>
      <c r="L72" s="32"/>
      <c r="M72" s="104"/>
      <c r="N72" s="104"/>
      <c r="O72" s="104"/>
      <c r="P72" s="104"/>
      <c r="Q72" s="100"/>
      <c r="R72" s="104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</row>
    <row r="73" spans="1:44">
      <c r="A73" s="100"/>
      <c r="B73" s="101"/>
      <c r="C73" s="102"/>
      <c r="D73" s="100"/>
      <c r="E73" s="100"/>
      <c r="F73" s="103"/>
      <c r="G73" s="100"/>
      <c r="H73" s="104"/>
      <c r="I73" s="104"/>
      <c r="J73" s="104"/>
      <c r="K73" s="104"/>
      <c r="L73" s="32"/>
      <c r="M73" s="104"/>
      <c r="N73" s="104"/>
      <c r="O73" s="104"/>
      <c r="P73" s="104"/>
      <c r="Q73" s="100"/>
      <c r="R73" s="104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</row>
    <row r="74" spans="1:44">
      <c r="A74" s="100"/>
      <c r="B74" s="101"/>
      <c r="C74" s="102"/>
      <c r="D74" s="100"/>
      <c r="E74" s="100"/>
      <c r="F74" s="103"/>
      <c r="G74" s="100"/>
      <c r="H74" s="104"/>
      <c r="I74" s="104"/>
      <c r="J74" s="104"/>
      <c r="K74" s="104"/>
      <c r="L74" s="32"/>
      <c r="M74" s="104"/>
      <c r="N74" s="104"/>
      <c r="O74" s="104"/>
      <c r="P74" s="104"/>
      <c r="Q74" s="100"/>
      <c r="R74" s="104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</row>
    <row r="75" spans="1:44">
      <c r="A75" s="100"/>
      <c r="B75" s="101"/>
      <c r="C75" s="102"/>
      <c r="D75" s="100"/>
      <c r="E75" s="100"/>
      <c r="F75" s="103"/>
      <c r="G75" s="100"/>
      <c r="H75" s="104"/>
      <c r="I75" s="104"/>
      <c r="J75" s="104"/>
      <c r="K75" s="104"/>
      <c r="L75" s="32"/>
      <c r="M75" s="104"/>
      <c r="N75" s="104"/>
      <c r="O75" s="104"/>
      <c r="P75" s="104"/>
      <c r="Q75" s="100"/>
      <c r="R75" s="104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</row>
    <row r="76" spans="1:44">
      <c r="A76" s="100"/>
      <c r="B76" s="101"/>
      <c r="C76" s="102"/>
      <c r="D76" s="100"/>
      <c r="E76" s="100"/>
      <c r="F76" s="103"/>
      <c r="G76" s="100"/>
      <c r="H76" s="104"/>
      <c r="I76" s="104"/>
      <c r="J76" s="104"/>
      <c r="K76" s="104"/>
      <c r="L76" s="32"/>
      <c r="M76" s="104"/>
      <c r="N76" s="104"/>
      <c r="O76" s="104"/>
      <c r="P76" s="104"/>
      <c r="Q76" s="100"/>
      <c r="R76" s="104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</row>
    <row r="77" spans="1:44">
      <c r="A77" s="100"/>
      <c r="B77" s="101"/>
      <c r="C77" s="102"/>
      <c r="D77" s="100"/>
      <c r="E77" s="100"/>
      <c r="F77" s="103"/>
      <c r="G77" s="100"/>
      <c r="H77" s="104"/>
      <c r="I77" s="104"/>
      <c r="J77" s="104"/>
      <c r="K77" s="104"/>
      <c r="L77" s="32"/>
      <c r="M77" s="104"/>
      <c r="N77" s="104"/>
      <c r="O77" s="104"/>
      <c r="P77" s="104"/>
      <c r="Q77" s="100"/>
      <c r="R77" s="104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</row>
    <row r="78" spans="1:44">
      <c r="A78" s="100"/>
      <c r="B78" s="101"/>
      <c r="C78" s="102"/>
      <c r="D78" s="100"/>
      <c r="E78" s="100"/>
      <c r="F78" s="103"/>
      <c r="G78" s="100"/>
      <c r="H78" s="104"/>
      <c r="I78" s="104"/>
      <c r="J78" s="104"/>
      <c r="K78" s="104"/>
      <c r="L78" s="32"/>
      <c r="M78" s="104"/>
      <c r="N78" s="104"/>
      <c r="O78" s="104"/>
      <c r="P78" s="104"/>
      <c r="Q78" s="100"/>
      <c r="R78" s="104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</row>
    <row r="79" spans="1:44">
      <c r="A79" s="100"/>
      <c r="B79" s="101"/>
      <c r="C79" s="102"/>
      <c r="D79" s="100"/>
      <c r="E79" s="100"/>
      <c r="F79" s="103"/>
      <c r="G79" s="100"/>
      <c r="H79" s="104"/>
      <c r="I79" s="104"/>
      <c r="J79" s="104"/>
      <c r="K79" s="104"/>
      <c r="L79" s="32"/>
      <c r="M79" s="104"/>
      <c r="N79" s="104"/>
      <c r="O79" s="104"/>
      <c r="P79" s="104"/>
      <c r="Q79" s="100"/>
      <c r="R79" s="104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</row>
    <row r="80" spans="1:44">
      <c r="A80" s="100"/>
      <c r="B80" s="101"/>
      <c r="C80" s="102"/>
      <c r="D80" s="100"/>
      <c r="E80" s="100"/>
      <c r="F80" s="103"/>
      <c r="G80" s="100"/>
      <c r="H80" s="104"/>
      <c r="I80" s="104"/>
      <c r="J80" s="104"/>
      <c r="K80" s="104"/>
      <c r="L80" s="32"/>
      <c r="M80" s="104"/>
      <c r="N80" s="104"/>
      <c r="O80" s="104"/>
      <c r="P80" s="104"/>
      <c r="Q80" s="100"/>
      <c r="R80" s="104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</row>
    <row r="81" spans="1:44">
      <c r="A81" s="100"/>
      <c r="B81" s="101"/>
      <c r="C81" s="102"/>
      <c r="D81" s="100"/>
      <c r="E81" s="100"/>
      <c r="F81" s="103"/>
      <c r="G81" s="100"/>
      <c r="H81" s="104"/>
      <c r="I81" s="104"/>
      <c r="J81" s="104"/>
      <c r="K81" s="104"/>
      <c r="L81" s="32"/>
      <c r="M81" s="104"/>
      <c r="N81" s="104"/>
      <c r="O81" s="104"/>
      <c r="P81" s="104"/>
      <c r="Q81" s="100"/>
      <c r="R81" s="104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</row>
    <row r="82" spans="1:44">
      <c r="A82" s="100"/>
      <c r="B82" s="101"/>
      <c r="C82" s="102"/>
      <c r="D82" s="100"/>
      <c r="E82" s="100"/>
      <c r="F82" s="103"/>
      <c r="G82" s="100"/>
      <c r="H82" s="104"/>
      <c r="I82" s="104"/>
      <c r="J82" s="104"/>
      <c r="K82" s="104"/>
      <c r="L82" s="32"/>
      <c r="M82" s="104"/>
      <c r="N82" s="104"/>
      <c r="O82" s="104"/>
      <c r="P82" s="104"/>
      <c r="Q82" s="100"/>
      <c r="R82" s="104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</row>
    <row r="83" spans="1:44">
      <c r="A83" s="100"/>
      <c r="B83" s="101"/>
      <c r="C83" s="102"/>
      <c r="D83" s="100"/>
      <c r="E83" s="100"/>
      <c r="F83" s="103"/>
      <c r="G83" s="100"/>
      <c r="H83" s="104"/>
      <c r="I83" s="104"/>
      <c r="J83" s="104"/>
      <c r="K83" s="104"/>
      <c r="L83" s="32"/>
      <c r="M83" s="104"/>
      <c r="N83" s="104"/>
      <c r="O83" s="104"/>
      <c r="P83" s="104"/>
      <c r="Q83" s="100"/>
      <c r="R83" s="104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</row>
    <row r="84" spans="1:44">
      <c r="A84" s="100"/>
      <c r="B84" s="101"/>
      <c r="C84" s="102"/>
      <c r="D84" s="100"/>
      <c r="E84" s="100"/>
      <c r="F84" s="103"/>
      <c r="G84" s="100"/>
      <c r="H84" s="104"/>
      <c r="I84" s="104"/>
      <c r="J84" s="104"/>
      <c r="K84" s="104"/>
      <c r="L84" s="32"/>
      <c r="M84" s="104"/>
      <c r="N84" s="104"/>
      <c r="O84" s="104"/>
      <c r="P84" s="104"/>
      <c r="Q84" s="100"/>
      <c r="R84" s="104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</row>
    <row r="85" spans="1:44">
      <c r="A85" s="100"/>
      <c r="B85" s="101"/>
      <c r="C85" s="102"/>
      <c r="D85" s="100"/>
      <c r="E85" s="100"/>
      <c r="F85" s="103"/>
      <c r="G85" s="100"/>
      <c r="H85" s="104"/>
      <c r="I85" s="104"/>
      <c r="J85" s="104"/>
      <c r="K85" s="104"/>
      <c r="L85" s="32"/>
      <c r="M85" s="104"/>
      <c r="N85" s="104"/>
      <c r="O85" s="104"/>
      <c r="P85" s="104"/>
      <c r="Q85" s="100"/>
      <c r="R85" s="104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</row>
    <row r="86" spans="1:44">
      <c r="A86" s="100"/>
      <c r="B86" s="101"/>
      <c r="C86" s="102"/>
      <c r="D86" s="100"/>
      <c r="E86" s="100"/>
      <c r="F86" s="103"/>
      <c r="G86" s="100"/>
      <c r="H86" s="104"/>
      <c r="I86" s="104"/>
      <c r="J86" s="104"/>
      <c r="K86" s="104"/>
      <c r="L86" s="32"/>
      <c r="M86" s="104"/>
      <c r="N86" s="104"/>
      <c r="O86" s="104"/>
      <c r="P86" s="104"/>
      <c r="Q86" s="100"/>
      <c r="R86" s="104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</row>
    <row r="87" spans="1:44">
      <c r="A87" s="100"/>
      <c r="B87" s="101"/>
      <c r="C87" s="102"/>
      <c r="D87" s="100"/>
      <c r="E87" s="100"/>
      <c r="F87" s="103"/>
      <c r="G87" s="100"/>
      <c r="H87" s="104"/>
      <c r="I87" s="104"/>
      <c r="J87" s="104"/>
      <c r="K87" s="104"/>
      <c r="L87" s="32"/>
      <c r="M87" s="104"/>
      <c r="N87" s="104"/>
      <c r="O87" s="104"/>
      <c r="P87" s="104"/>
      <c r="Q87" s="100"/>
      <c r="R87" s="104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</row>
    <row r="88" spans="1:44">
      <c r="A88" s="100"/>
      <c r="B88" s="101"/>
      <c r="C88" s="102"/>
      <c r="D88" s="100"/>
      <c r="E88" s="100"/>
      <c r="F88" s="103"/>
      <c r="G88" s="100"/>
      <c r="H88" s="104"/>
      <c r="I88" s="104"/>
      <c r="J88" s="104"/>
      <c r="K88" s="104"/>
      <c r="L88" s="32"/>
      <c r="M88" s="104"/>
      <c r="N88" s="104"/>
      <c r="O88" s="104"/>
      <c r="P88" s="104"/>
      <c r="Q88" s="100"/>
      <c r="R88" s="104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</row>
    <row r="89" spans="1:44">
      <c r="A89" s="100"/>
      <c r="B89" s="101"/>
      <c r="C89" s="102"/>
      <c r="D89" s="100"/>
      <c r="E89" s="100"/>
      <c r="F89" s="103"/>
      <c r="G89" s="100"/>
      <c r="H89" s="104"/>
      <c r="I89" s="104"/>
      <c r="J89" s="104"/>
      <c r="K89" s="104"/>
      <c r="L89" s="32"/>
      <c r="M89" s="104"/>
      <c r="N89" s="104"/>
      <c r="O89" s="104"/>
      <c r="P89" s="104"/>
      <c r="Q89" s="100"/>
      <c r="R89" s="104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</row>
    <row r="90" spans="1:44">
      <c r="A90" s="100"/>
      <c r="B90" s="101"/>
      <c r="C90" s="102"/>
      <c r="D90" s="100"/>
      <c r="E90" s="100"/>
      <c r="F90" s="103"/>
      <c r="G90" s="100"/>
      <c r="H90" s="104"/>
      <c r="I90" s="104"/>
      <c r="J90" s="104"/>
      <c r="K90" s="104"/>
      <c r="L90" s="32"/>
      <c r="M90" s="104"/>
      <c r="N90" s="104"/>
      <c r="O90" s="104"/>
      <c r="P90" s="104"/>
      <c r="Q90" s="100"/>
      <c r="R90" s="104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</row>
    <row r="91" spans="1:44">
      <c r="A91" s="100"/>
      <c r="B91" s="101"/>
      <c r="C91" s="102"/>
      <c r="D91" s="100"/>
      <c r="E91" s="100"/>
      <c r="F91" s="103"/>
      <c r="G91" s="100"/>
      <c r="H91" s="104"/>
      <c r="I91" s="104"/>
      <c r="J91" s="104"/>
      <c r="K91" s="104"/>
      <c r="L91" s="32"/>
      <c r="M91" s="104"/>
      <c r="N91" s="104"/>
      <c r="O91" s="104"/>
      <c r="P91" s="104"/>
      <c r="Q91" s="100"/>
      <c r="R91" s="104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</row>
    <row r="92" spans="1:44">
      <c r="A92" s="100"/>
      <c r="B92" s="101"/>
      <c r="C92" s="102"/>
      <c r="D92" s="100"/>
      <c r="E92" s="100"/>
      <c r="F92" s="103"/>
      <c r="G92" s="100"/>
      <c r="H92" s="104"/>
      <c r="I92" s="104"/>
      <c r="J92" s="104"/>
      <c r="K92" s="104"/>
      <c r="L92" s="32"/>
      <c r="M92" s="104"/>
      <c r="N92" s="104"/>
      <c r="O92" s="104"/>
      <c r="P92" s="104"/>
      <c r="Q92" s="100"/>
      <c r="R92" s="104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</row>
    <row r="93" spans="1:44">
      <c r="A93" s="100"/>
      <c r="B93" s="101"/>
      <c r="C93" s="102"/>
      <c r="D93" s="100"/>
      <c r="E93" s="100"/>
      <c r="F93" s="103"/>
      <c r="G93" s="100"/>
      <c r="H93" s="104"/>
      <c r="I93" s="104"/>
      <c r="J93" s="104"/>
      <c r="K93" s="104"/>
      <c r="L93" s="32"/>
      <c r="M93" s="104"/>
      <c r="N93" s="104"/>
      <c r="O93" s="104"/>
      <c r="P93" s="104"/>
      <c r="Q93" s="100"/>
      <c r="R93" s="104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</row>
    <row r="94" spans="1:44">
      <c r="A94" s="100"/>
      <c r="B94" s="101"/>
      <c r="C94" s="102"/>
      <c r="D94" s="100"/>
      <c r="E94" s="100"/>
      <c r="F94" s="103"/>
      <c r="G94" s="100"/>
      <c r="H94" s="104"/>
      <c r="I94" s="104"/>
      <c r="J94" s="104"/>
      <c r="K94" s="104"/>
      <c r="L94" s="32"/>
      <c r="M94" s="104"/>
      <c r="N94" s="104"/>
      <c r="O94" s="104"/>
      <c r="P94" s="104"/>
      <c r="Q94" s="100"/>
      <c r="R94" s="104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</row>
    <row r="95" spans="1:44">
      <c r="A95" s="100"/>
      <c r="B95" s="101"/>
      <c r="C95" s="102"/>
      <c r="D95" s="100"/>
      <c r="E95" s="100"/>
      <c r="F95" s="103"/>
      <c r="G95" s="100"/>
      <c r="H95" s="104"/>
      <c r="I95" s="104"/>
      <c r="J95" s="104"/>
      <c r="K95" s="104"/>
      <c r="L95" s="32"/>
      <c r="M95" s="104"/>
      <c r="N95" s="104"/>
      <c r="O95" s="104"/>
      <c r="P95" s="104"/>
      <c r="Q95" s="100"/>
      <c r="R95" s="104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</row>
    <row r="96" spans="1:44">
      <c r="A96" s="100"/>
      <c r="B96" s="101"/>
      <c r="C96" s="102"/>
      <c r="D96" s="100"/>
      <c r="E96" s="100"/>
      <c r="F96" s="103"/>
      <c r="G96" s="100"/>
      <c r="H96" s="104"/>
      <c r="I96" s="104"/>
      <c r="J96" s="104"/>
      <c r="K96" s="104"/>
      <c r="L96" s="32"/>
      <c r="M96" s="104"/>
      <c r="N96" s="104"/>
      <c r="O96" s="104"/>
      <c r="P96" s="104"/>
      <c r="Q96" s="100"/>
      <c r="R96" s="104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</row>
    <row r="97" spans="1:44">
      <c r="A97" s="100"/>
      <c r="B97" s="101"/>
      <c r="C97" s="102"/>
      <c r="D97" s="100"/>
      <c r="E97" s="100"/>
      <c r="F97" s="103"/>
      <c r="G97" s="100"/>
      <c r="H97" s="104"/>
      <c r="I97" s="104"/>
      <c r="J97" s="104"/>
      <c r="K97" s="104"/>
      <c r="L97" s="32"/>
      <c r="M97" s="104"/>
      <c r="N97" s="104"/>
      <c r="O97" s="104"/>
      <c r="P97" s="104"/>
      <c r="Q97" s="100"/>
      <c r="R97" s="104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</row>
    <row r="98" spans="1:44">
      <c r="A98" s="100"/>
      <c r="B98" s="101"/>
      <c r="C98" s="102"/>
      <c r="D98" s="100"/>
      <c r="E98" s="100"/>
      <c r="F98" s="103"/>
      <c r="G98" s="100"/>
      <c r="H98" s="104"/>
      <c r="I98" s="104"/>
      <c r="J98" s="104"/>
      <c r="K98" s="104"/>
      <c r="L98" s="32"/>
      <c r="M98" s="104"/>
      <c r="N98" s="104"/>
      <c r="O98" s="104"/>
      <c r="P98" s="104"/>
      <c r="Q98" s="100"/>
      <c r="R98" s="104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</row>
    <row r="99" spans="1:44">
      <c r="A99" s="100"/>
      <c r="B99" s="101"/>
      <c r="C99" s="102"/>
      <c r="D99" s="100"/>
      <c r="E99" s="100"/>
      <c r="F99" s="103"/>
      <c r="G99" s="100"/>
      <c r="H99" s="104"/>
      <c r="I99" s="104"/>
      <c r="J99" s="104"/>
      <c r="K99" s="104"/>
      <c r="L99" s="32"/>
      <c r="M99" s="104"/>
      <c r="N99" s="104"/>
      <c r="O99" s="104"/>
      <c r="P99" s="104"/>
      <c r="Q99" s="100"/>
      <c r="R99" s="104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</row>
    <row r="100" spans="1:44">
      <c r="A100" s="100"/>
      <c r="B100" s="101"/>
      <c r="C100" s="102"/>
      <c r="D100" s="100"/>
      <c r="E100" s="100"/>
      <c r="F100" s="103"/>
      <c r="G100" s="100"/>
      <c r="H100" s="104"/>
      <c r="I100" s="104"/>
      <c r="J100" s="104"/>
      <c r="K100" s="104"/>
      <c r="L100" s="32"/>
      <c r="M100" s="104"/>
      <c r="N100" s="104"/>
      <c r="O100" s="104"/>
      <c r="P100" s="104"/>
      <c r="Q100" s="100"/>
      <c r="R100" s="104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</row>
    <row r="101" spans="1:44">
      <c r="A101" s="100"/>
      <c r="B101" s="101"/>
      <c r="C101" s="102"/>
      <c r="D101" s="100"/>
      <c r="E101" s="100"/>
      <c r="F101" s="103"/>
      <c r="G101" s="100"/>
      <c r="H101" s="104"/>
      <c r="I101" s="104"/>
      <c r="J101" s="104"/>
      <c r="K101" s="104"/>
      <c r="L101" s="32"/>
      <c r="M101" s="104"/>
      <c r="N101" s="104"/>
      <c r="O101" s="104"/>
      <c r="P101" s="104"/>
      <c r="Q101" s="100"/>
      <c r="R101" s="104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</row>
    <row r="102" spans="1:44">
      <c r="A102" s="100"/>
      <c r="B102" s="101"/>
      <c r="C102" s="102"/>
      <c r="D102" s="100"/>
      <c r="E102" s="100"/>
      <c r="F102" s="103"/>
      <c r="G102" s="100"/>
      <c r="H102" s="104"/>
      <c r="I102" s="104"/>
      <c r="J102" s="104"/>
      <c r="K102" s="104"/>
      <c r="L102" s="32"/>
      <c r="M102" s="104"/>
      <c r="N102" s="104"/>
      <c r="O102" s="104"/>
      <c r="P102" s="104"/>
      <c r="Q102" s="100"/>
      <c r="R102" s="104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</row>
    <row r="103" spans="1:44">
      <c r="A103" s="100"/>
      <c r="B103" s="101"/>
      <c r="C103" s="102"/>
      <c r="D103" s="100"/>
      <c r="E103" s="100"/>
      <c r="F103" s="103"/>
      <c r="G103" s="100"/>
      <c r="H103" s="104"/>
      <c r="I103" s="104"/>
      <c r="J103" s="104"/>
      <c r="K103" s="104"/>
      <c r="L103" s="32"/>
      <c r="M103" s="104"/>
      <c r="N103" s="104"/>
      <c r="O103" s="104"/>
      <c r="P103" s="104"/>
      <c r="Q103" s="100"/>
      <c r="R103" s="104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</row>
    <row r="104" spans="1:44">
      <c r="A104" s="100"/>
      <c r="B104" s="101"/>
      <c r="C104" s="102"/>
      <c r="D104" s="100"/>
      <c r="E104" s="100"/>
      <c r="F104" s="103"/>
      <c r="G104" s="100"/>
      <c r="H104" s="104"/>
      <c r="I104" s="104"/>
      <c r="J104" s="104"/>
      <c r="K104" s="104"/>
      <c r="L104" s="32"/>
      <c r="M104" s="104"/>
      <c r="N104" s="104"/>
      <c r="O104" s="104"/>
      <c r="P104" s="104"/>
      <c r="Q104" s="100"/>
      <c r="R104" s="104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</row>
    <row r="105" spans="1:44">
      <c r="A105" s="100"/>
      <c r="B105" s="101"/>
      <c r="C105" s="102"/>
      <c r="D105" s="100"/>
      <c r="E105" s="100"/>
      <c r="F105" s="103"/>
      <c r="G105" s="100"/>
      <c r="H105" s="104"/>
      <c r="I105" s="104"/>
      <c r="J105" s="104"/>
      <c r="K105" s="104"/>
      <c r="L105" s="32"/>
      <c r="M105" s="104"/>
      <c r="N105" s="104"/>
      <c r="O105" s="104"/>
      <c r="P105" s="104"/>
      <c r="Q105" s="100"/>
      <c r="R105" s="104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</row>
    <row r="106" spans="1:44">
      <c r="A106" s="100"/>
      <c r="B106" s="101"/>
      <c r="C106" s="102"/>
      <c r="D106" s="100"/>
      <c r="E106" s="100"/>
      <c r="F106" s="103"/>
      <c r="G106" s="100"/>
      <c r="H106" s="104"/>
      <c r="I106" s="104"/>
      <c r="J106" s="104"/>
      <c r="K106" s="104"/>
      <c r="L106" s="32"/>
      <c r="M106" s="104"/>
      <c r="N106" s="104"/>
      <c r="O106" s="104"/>
      <c r="P106" s="104"/>
      <c r="Q106" s="100"/>
      <c r="R106" s="104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</row>
    <row r="107" spans="1:44">
      <c r="A107" s="100"/>
      <c r="B107" s="101"/>
      <c r="C107" s="102"/>
      <c r="D107" s="100"/>
      <c r="E107" s="100"/>
      <c r="F107" s="103"/>
      <c r="G107" s="100"/>
      <c r="H107" s="104"/>
      <c r="I107" s="104"/>
      <c r="J107" s="104"/>
      <c r="K107" s="104"/>
      <c r="L107" s="32"/>
      <c r="M107" s="104"/>
      <c r="N107" s="104"/>
      <c r="O107" s="104"/>
      <c r="P107" s="104"/>
      <c r="Q107" s="100"/>
      <c r="R107" s="104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</row>
    <row r="108" spans="1:44">
      <c r="A108" s="100"/>
      <c r="B108" s="101"/>
      <c r="C108" s="102"/>
      <c r="D108" s="100"/>
      <c r="E108" s="100"/>
      <c r="F108" s="103"/>
      <c r="G108" s="100"/>
      <c r="H108" s="104"/>
      <c r="I108" s="104"/>
      <c r="J108" s="104"/>
      <c r="K108" s="104"/>
      <c r="L108" s="32"/>
      <c r="M108" s="104"/>
      <c r="N108" s="104"/>
      <c r="O108" s="104"/>
      <c r="P108" s="104"/>
      <c r="Q108" s="100"/>
      <c r="R108" s="104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</row>
    <row r="109" spans="1:44">
      <c r="A109" s="100"/>
      <c r="B109" s="101"/>
      <c r="C109" s="102"/>
      <c r="D109" s="100"/>
      <c r="E109" s="100"/>
      <c r="F109" s="103"/>
      <c r="G109" s="100"/>
      <c r="H109" s="104"/>
      <c r="I109" s="104"/>
      <c r="J109" s="104"/>
      <c r="K109" s="104"/>
      <c r="L109" s="32"/>
      <c r="M109" s="104"/>
      <c r="N109" s="104"/>
      <c r="O109" s="104"/>
      <c r="P109" s="104"/>
      <c r="Q109" s="100"/>
      <c r="R109" s="104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</row>
    <row r="110" spans="1:44">
      <c r="A110" s="100"/>
      <c r="B110" s="101"/>
      <c r="C110" s="102"/>
      <c r="D110" s="100"/>
      <c r="E110" s="100"/>
      <c r="F110" s="103"/>
      <c r="G110" s="100"/>
      <c r="H110" s="104"/>
      <c r="I110" s="104"/>
      <c r="J110" s="104"/>
      <c r="K110" s="104"/>
      <c r="L110" s="32"/>
      <c r="M110" s="104"/>
      <c r="N110" s="104"/>
      <c r="O110" s="104"/>
      <c r="P110" s="104"/>
      <c r="Q110" s="100"/>
      <c r="R110" s="104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</row>
    <row r="111" spans="1:44">
      <c r="A111" s="100"/>
      <c r="B111" s="101"/>
      <c r="C111" s="102"/>
      <c r="D111" s="100"/>
      <c r="E111" s="100"/>
      <c r="F111" s="103"/>
      <c r="G111" s="100"/>
      <c r="H111" s="104"/>
      <c r="I111" s="104"/>
      <c r="J111" s="104"/>
      <c r="K111" s="104"/>
      <c r="L111" s="32"/>
      <c r="M111" s="104"/>
      <c r="N111" s="104"/>
      <c r="O111" s="104"/>
      <c r="P111" s="104"/>
      <c r="Q111" s="100"/>
      <c r="R111" s="104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</row>
    <row r="112" spans="1:44">
      <c r="A112" s="100"/>
      <c r="B112" s="101"/>
      <c r="C112" s="102"/>
      <c r="D112" s="100"/>
      <c r="E112" s="100"/>
      <c r="F112" s="103"/>
      <c r="G112" s="100"/>
      <c r="H112" s="104"/>
      <c r="I112" s="104"/>
      <c r="J112" s="104"/>
      <c r="K112" s="104"/>
      <c r="L112" s="32"/>
      <c r="M112" s="104"/>
      <c r="N112" s="104"/>
      <c r="O112" s="104"/>
      <c r="P112" s="104"/>
      <c r="Q112" s="100"/>
      <c r="R112" s="104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</row>
    <row r="113" spans="1:44">
      <c r="A113" s="100"/>
      <c r="B113" s="101"/>
      <c r="C113" s="102"/>
      <c r="D113" s="100"/>
      <c r="E113" s="100"/>
      <c r="F113" s="103"/>
      <c r="G113" s="100"/>
      <c r="H113" s="104"/>
      <c r="I113" s="104"/>
      <c r="J113" s="104"/>
      <c r="K113" s="104"/>
      <c r="L113" s="32"/>
      <c r="M113" s="104"/>
      <c r="N113" s="104"/>
      <c r="O113" s="104"/>
      <c r="P113" s="104"/>
      <c r="Q113" s="100"/>
      <c r="R113" s="104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</row>
    <row r="114" spans="1:44">
      <c r="A114" s="100"/>
      <c r="B114" s="101"/>
      <c r="C114" s="102"/>
      <c r="D114" s="100"/>
      <c r="E114" s="100"/>
      <c r="F114" s="103"/>
      <c r="G114" s="100"/>
      <c r="H114" s="104"/>
      <c r="I114" s="104"/>
      <c r="J114" s="104"/>
      <c r="K114" s="104"/>
      <c r="L114" s="32"/>
      <c r="M114" s="104"/>
      <c r="N114" s="104"/>
      <c r="O114" s="104"/>
      <c r="P114" s="104"/>
      <c r="Q114" s="100"/>
      <c r="R114" s="104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</row>
    <row r="115" spans="1:44">
      <c r="A115" s="100"/>
      <c r="B115" s="101"/>
      <c r="C115" s="102"/>
      <c r="D115" s="100"/>
      <c r="E115" s="100"/>
      <c r="F115" s="103"/>
      <c r="G115" s="100"/>
      <c r="H115" s="104"/>
      <c r="I115" s="104"/>
      <c r="J115" s="104"/>
      <c r="K115" s="104"/>
      <c r="L115" s="32"/>
      <c r="M115" s="104"/>
      <c r="N115" s="104"/>
      <c r="O115" s="104"/>
      <c r="P115" s="104"/>
      <c r="Q115" s="100"/>
      <c r="R115" s="104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</row>
    <row r="116" spans="1:44">
      <c r="A116" s="100"/>
      <c r="B116" s="101"/>
      <c r="C116" s="102"/>
      <c r="D116" s="100"/>
      <c r="E116" s="100"/>
      <c r="F116" s="103"/>
      <c r="G116" s="100"/>
      <c r="H116" s="104"/>
      <c r="I116" s="104"/>
      <c r="J116" s="104"/>
      <c r="K116" s="104"/>
      <c r="L116" s="32"/>
      <c r="M116" s="104"/>
      <c r="N116" s="104"/>
      <c r="O116" s="104"/>
      <c r="P116" s="104"/>
      <c r="Q116" s="100"/>
      <c r="R116" s="104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</row>
    <row r="117" spans="1:44">
      <c r="A117" s="100"/>
      <c r="B117" s="101"/>
      <c r="C117" s="102"/>
      <c r="D117" s="100"/>
      <c r="E117" s="100"/>
      <c r="F117" s="103"/>
      <c r="G117" s="100"/>
      <c r="H117" s="104"/>
      <c r="I117" s="104"/>
      <c r="J117" s="104"/>
      <c r="K117" s="104"/>
      <c r="L117" s="32"/>
      <c r="M117" s="104"/>
      <c r="N117" s="104"/>
      <c r="O117" s="104"/>
      <c r="P117" s="104"/>
      <c r="Q117" s="100"/>
      <c r="R117" s="104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</row>
    <row r="118" spans="1:44">
      <c r="A118" s="100"/>
      <c r="B118" s="101"/>
      <c r="C118" s="102"/>
      <c r="D118" s="100"/>
      <c r="E118" s="100"/>
      <c r="F118" s="103"/>
      <c r="G118" s="100"/>
      <c r="H118" s="104"/>
      <c r="I118" s="104"/>
      <c r="J118" s="104"/>
      <c r="K118" s="104"/>
      <c r="L118" s="32"/>
      <c r="M118" s="104"/>
      <c r="N118" s="104"/>
      <c r="O118" s="104"/>
      <c r="P118" s="104"/>
      <c r="Q118" s="100"/>
      <c r="R118" s="104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</row>
    <row r="119" spans="1:44">
      <c r="A119" s="100"/>
      <c r="B119" s="101"/>
      <c r="C119" s="102"/>
      <c r="D119" s="100"/>
      <c r="E119" s="100"/>
      <c r="F119" s="103"/>
      <c r="G119" s="100"/>
      <c r="H119" s="104"/>
      <c r="I119" s="104"/>
      <c r="J119" s="104"/>
      <c r="K119" s="104"/>
      <c r="L119" s="32"/>
      <c r="M119" s="104"/>
      <c r="N119" s="104"/>
      <c r="O119" s="104"/>
      <c r="P119" s="104"/>
      <c r="Q119" s="100"/>
      <c r="R119" s="104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</row>
    <row r="120" spans="1:44">
      <c r="A120" s="100"/>
      <c r="B120" s="101"/>
      <c r="C120" s="102"/>
      <c r="D120" s="100"/>
      <c r="E120" s="100"/>
      <c r="F120" s="103"/>
      <c r="G120" s="100"/>
      <c r="H120" s="104"/>
      <c r="I120" s="104"/>
      <c r="J120" s="104"/>
      <c r="K120" s="104"/>
      <c r="L120" s="32"/>
      <c r="M120" s="104"/>
      <c r="N120" s="104"/>
      <c r="O120" s="104"/>
      <c r="P120" s="104"/>
      <c r="Q120" s="100"/>
      <c r="R120" s="104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</row>
    <row r="121" spans="1:44">
      <c r="A121" s="100"/>
      <c r="B121" s="101"/>
      <c r="C121" s="102"/>
      <c r="D121" s="100"/>
      <c r="E121" s="100"/>
      <c r="F121" s="103"/>
      <c r="G121" s="100"/>
      <c r="H121" s="104"/>
      <c r="I121" s="104"/>
      <c r="J121" s="104"/>
      <c r="K121" s="104"/>
      <c r="L121" s="32"/>
      <c r="M121" s="104"/>
      <c r="N121" s="104"/>
      <c r="O121" s="104"/>
      <c r="P121" s="104"/>
      <c r="Q121" s="100"/>
      <c r="R121" s="104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</row>
    <row r="122" spans="1:44">
      <c r="A122" s="100"/>
      <c r="B122" s="101"/>
      <c r="C122" s="102"/>
      <c r="D122" s="100"/>
      <c r="E122" s="100"/>
      <c r="F122" s="103"/>
      <c r="G122" s="100"/>
      <c r="H122" s="104"/>
      <c r="I122" s="104"/>
      <c r="J122" s="104"/>
      <c r="K122" s="104"/>
      <c r="L122" s="32"/>
      <c r="M122" s="104"/>
      <c r="N122" s="104"/>
      <c r="O122" s="104"/>
      <c r="P122" s="104"/>
      <c r="Q122" s="100"/>
      <c r="R122" s="104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</row>
    <row r="123" spans="1:44">
      <c r="A123" s="100"/>
      <c r="B123" s="101"/>
      <c r="C123" s="102"/>
      <c r="D123" s="100"/>
      <c r="E123" s="100"/>
      <c r="F123" s="103"/>
      <c r="G123" s="100"/>
      <c r="H123" s="104"/>
      <c r="I123" s="104"/>
      <c r="J123" s="104"/>
      <c r="K123" s="104"/>
      <c r="L123" s="32"/>
      <c r="M123" s="104"/>
      <c r="N123" s="104"/>
      <c r="O123" s="104"/>
      <c r="P123" s="104"/>
      <c r="Q123" s="100"/>
      <c r="R123" s="104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</row>
    <row r="124" spans="1:44">
      <c r="A124" s="100"/>
      <c r="B124" s="101"/>
      <c r="C124" s="102"/>
      <c r="D124" s="100"/>
      <c r="E124" s="100"/>
      <c r="F124" s="103"/>
      <c r="G124" s="100"/>
      <c r="H124" s="104"/>
      <c r="I124" s="104"/>
      <c r="J124" s="104"/>
      <c r="K124" s="104"/>
      <c r="L124" s="32"/>
      <c r="M124" s="104"/>
      <c r="N124" s="104"/>
      <c r="O124" s="104"/>
      <c r="P124" s="104"/>
      <c r="Q124" s="100"/>
      <c r="R124" s="104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</row>
    <row r="125" spans="1:44">
      <c r="A125" s="100"/>
      <c r="B125" s="101"/>
      <c r="C125" s="102"/>
      <c r="D125" s="100"/>
      <c r="E125" s="100"/>
      <c r="F125" s="103"/>
      <c r="G125" s="100"/>
      <c r="H125" s="104"/>
      <c r="I125" s="104"/>
      <c r="J125" s="104"/>
      <c r="K125" s="104"/>
      <c r="L125" s="32"/>
      <c r="M125" s="104"/>
      <c r="N125" s="104"/>
      <c r="O125" s="104"/>
      <c r="P125" s="104"/>
      <c r="Q125" s="100"/>
      <c r="R125" s="104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</row>
    <row r="126" spans="1:44">
      <c r="A126" s="100"/>
      <c r="B126" s="101"/>
      <c r="C126" s="102"/>
      <c r="D126" s="100"/>
      <c r="E126" s="100"/>
      <c r="F126" s="103"/>
      <c r="G126" s="100"/>
      <c r="H126" s="104"/>
      <c r="I126" s="104"/>
      <c r="J126" s="104"/>
      <c r="K126" s="104"/>
      <c r="L126" s="32"/>
      <c r="M126" s="104"/>
      <c r="N126" s="104"/>
      <c r="O126" s="104"/>
      <c r="P126" s="104"/>
      <c r="Q126" s="100"/>
      <c r="R126" s="104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</row>
    <row r="127" spans="1:44">
      <c r="A127" s="100"/>
      <c r="B127" s="101"/>
      <c r="C127" s="102"/>
      <c r="D127" s="100"/>
      <c r="E127" s="100"/>
      <c r="F127" s="103"/>
      <c r="G127" s="100"/>
      <c r="H127" s="104"/>
      <c r="I127" s="104"/>
      <c r="J127" s="104"/>
      <c r="K127" s="104"/>
      <c r="L127" s="32"/>
      <c r="M127" s="104"/>
      <c r="N127" s="104"/>
      <c r="O127" s="104"/>
      <c r="P127" s="104"/>
      <c r="Q127" s="100"/>
      <c r="R127" s="104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</row>
    <row r="128" spans="1:44">
      <c r="A128" s="100"/>
      <c r="B128" s="101"/>
      <c r="C128" s="102"/>
      <c r="D128" s="100"/>
      <c r="E128" s="100"/>
      <c r="F128" s="103"/>
      <c r="G128" s="100"/>
      <c r="H128" s="104"/>
      <c r="I128" s="104"/>
      <c r="J128" s="104"/>
      <c r="K128" s="104"/>
      <c r="L128" s="32"/>
      <c r="M128" s="104"/>
      <c r="N128" s="104"/>
      <c r="O128" s="104"/>
      <c r="P128" s="104"/>
      <c r="Q128" s="100"/>
      <c r="R128" s="104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</row>
    <row r="129" spans="1:44">
      <c r="A129" s="100"/>
      <c r="B129" s="101"/>
      <c r="C129" s="102"/>
      <c r="D129" s="100"/>
      <c r="E129" s="100"/>
      <c r="F129" s="103"/>
      <c r="G129" s="100"/>
      <c r="H129" s="104"/>
      <c r="I129" s="104"/>
      <c r="J129" s="104"/>
      <c r="K129" s="104"/>
      <c r="L129" s="32"/>
      <c r="M129" s="104"/>
      <c r="N129" s="104"/>
      <c r="O129" s="104"/>
      <c r="P129" s="104"/>
      <c r="Q129" s="100"/>
      <c r="R129" s="104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</row>
    <row r="130" spans="1:44">
      <c r="A130" s="100"/>
      <c r="B130" s="101"/>
      <c r="C130" s="102"/>
      <c r="D130" s="100"/>
      <c r="E130" s="100"/>
      <c r="F130" s="103"/>
      <c r="G130" s="100"/>
      <c r="H130" s="104"/>
      <c r="I130" s="104"/>
      <c r="J130" s="104"/>
      <c r="K130" s="104"/>
      <c r="L130" s="32"/>
      <c r="M130" s="104"/>
      <c r="N130" s="104"/>
      <c r="O130" s="104"/>
      <c r="P130" s="104"/>
      <c r="Q130" s="100"/>
      <c r="R130" s="104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</row>
    <row r="131" spans="1:44">
      <c r="A131" s="100"/>
      <c r="B131" s="101"/>
      <c r="C131" s="102"/>
      <c r="D131" s="100"/>
      <c r="E131" s="100"/>
      <c r="F131" s="103"/>
      <c r="G131" s="100"/>
      <c r="H131" s="104"/>
      <c r="I131" s="104"/>
      <c r="J131" s="104"/>
      <c r="K131" s="104"/>
      <c r="L131" s="32"/>
      <c r="M131" s="104"/>
      <c r="N131" s="104"/>
      <c r="O131" s="104"/>
      <c r="P131" s="104"/>
      <c r="Q131" s="100"/>
      <c r="R131" s="104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</row>
    <row r="132" spans="1:44">
      <c r="A132" s="100"/>
      <c r="B132" s="101"/>
      <c r="C132" s="102"/>
      <c r="D132" s="100"/>
      <c r="E132" s="100"/>
      <c r="F132" s="103"/>
      <c r="G132" s="100"/>
      <c r="H132" s="104"/>
      <c r="I132" s="104"/>
      <c r="J132" s="104"/>
      <c r="K132" s="104"/>
      <c r="L132" s="32"/>
      <c r="M132" s="104"/>
      <c r="N132" s="104"/>
      <c r="O132" s="104"/>
      <c r="P132" s="104"/>
      <c r="Q132" s="100"/>
      <c r="R132" s="104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</row>
    <row r="133" spans="1:44">
      <c r="A133" s="100"/>
      <c r="B133" s="101"/>
      <c r="C133" s="102"/>
      <c r="D133" s="100"/>
      <c r="E133" s="100"/>
      <c r="F133" s="103"/>
      <c r="G133" s="100"/>
      <c r="H133" s="104"/>
      <c r="I133" s="104"/>
      <c r="J133" s="104"/>
      <c r="K133" s="104"/>
      <c r="L133" s="32"/>
      <c r="M133" s="104"/>
      <c r="N133" s="104"/>
      <c r="O133" s="104"/>
      <c r="P133" s="104"/>
      <c r="Q133" s="100"/>
      <c r="R133" s="104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</row>
    <row r="134" spans="1:44">
      <c r="A134" s="100"/>
      <c r="B134" s="101"/>
      <c r="C134" s="102"/>
      <c r="D134" s="100"/>
      <c r="E134" s="100"/>
      <c r="F134" s="103"/>
      <c r="G134" s="100"/>
      <c r="H134" s="104"/>
      <c r="I134" s="104"/>
      <c r="J134" s="104"/>
      <c r="K134" s="104"/>
      <c r="L134" s="32"/>
      <c r="M134" s="104"/>
      <c r="N134" s="104"/>
      <c r="O134" s="104"/>
      <c r="P134" s="104"/>
      <c r="Q134" s="100"/>
      <c r="R134" s="104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</row>
    <row r="135" spans="1:44">
      <c r="A135" s="100"/>
      <c r="B135" s="101"/>
      <c r="C135" s="102"/>
      <c r="D135" s="100"/>
      <c r="E135" s="100"/>
      <c r="F135" s="103"/>
      <c r="G135" s="100"/>
      <c r="H135" s="104"/>
      <c r="I135" s="104"/>
      <c r="J135" s="104"/>
      <c r="K135" s="104"/>
      <c r="L135" s="32"/>
      <c r="M135" s="104"/>
      <c r="N135" s="104"/>
      <c r="O135" s="104"/>
      <c r="P135" s="104"/>
      <c r="Q135" s="100"/>
      <c r="R135" s="104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</row>
    <row r="136" spans="1:44">
      <c r="A136" s="100"/>
      <c r="B136" s="101"/>
      <c r="C136" s="102"/>
      <c r="D136" s="100"/>
      <c r="E136" s="100"/>
      <c r="F136" s="103"/>
      <c r="G136" s="100"/>
      <c r="H136" s="104"/>
      <c r="I136" s="104"/>
      <c r="J136" s="104"/>
      <c r="K136" s="104"/>
      <c r="L136" s="32"/>
      <c r="M136" s="104"/>
      <c r="N136" s="104"/>
      <c r="O136" s="104"/>
      <c r="P136" s="104"/>
      <c r="Q136" s="100"/>
      <c r="R136" s="104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</row>
    <row r="137" spans="1:44">
      <c r="A137" s="100"/>
      <c r="B137" s="101"/>
      <c r="C137" s="102"/>
      <c r="D137" s="100"/>
      <c r="E137" s="100"/>
      <c r="F137" s="103"/>
      <c r="G137" s="100"/>
      <c r="H137" s="104"/>
      <c r="I137" s="104"/>
      <c r="J137" s="104"/>
      <c r="K137" s="104"/>
      <c r="L137" s="32"/>
      <c r="M137" s="104"/>
      <c r="N137" s="104"/>
      <c r="O137" s="104"/>
      <c r="P137" s="104"/>
      <c r="Q137" s="100"/>
      <c r="R137" s="104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</row>
    <row r="138" spans="1:44">
      <c r="A138" s="100"/>
      <c r="B138" s="101"/>
      <c r="C138" s="102"/>
      <c r="D138" s="100"/>
      <c r="E138" s="100"/>
      <c r="F138" s="103"/>
      <c r="G138" s="100"/>
      <c r="H138" s="104"/>
      <c r="I138" s="104"/>
      <c r="J138" s="104"/>
      <c r="K138" s="104"/>
      <c r="L138" s="32"/>
      <c r="M138" s="104"/>
      <c r="N138" s="104"/>
      <c r="O138" s="104"/>
      <c r="P138" s="104"/>
      <c r="Q138" s="100"/>
      <c r="R138" s="104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</row>
    <row r="139" spans="1:44">
      <c r="A139" s="100"/>
      <c r="B139" s="101"/>
      <c r="C139" s="102"/>
      <c r="D139" s="100"/>
      <c r="E139" s="100"/>
      <c r="F139" s="103"/>
      <c r="G139" s="100"/>
      <c r="H139" s="104"/>
      <c r="I139" s="104"/>
      <c r="J139" s="104"/>
      <c r="K139" s="104"/>
      <c r="L139" s="32"/>
      <c r="M139" s="104"/>
      <c r="N139" s="104"/>
      <c r="O139" s="104"/>
      <c r="P139" s="104"/>
      <c r="Q139" s="100"/>
      <c r="R139" s="104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</row>
    <row r="140" spans="1:44">
      <c r="A140" s="100"/>
      <c r="B140" s="101"/>
      <c r="C140" s="102"/>
      <c r="D140" s="100"/>
      <c r="E140" s="100"/>
      <c r="F140" s="103"/>
      <c r="G140" s="100"/>
      <c r="H140" s="104"/>
      <c r="I140" s="104"/>
      <c r="J140" s="104"/>
      <c r="K140" s="104"/>
      <c r="L140" s="32"/>
      <c r="M140" s="104"/>
      <c r="N140" s="104"/>
      <c r="O140" s="104"/>
      <c r="P140" s="104"/>
      <c r="Q140" s="100"/>
      <c r="R140" s="104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</row>
    <row r="141" spans="1:44">
      <c r="A141" s="100"/>
      <c r="B141" s="101"/>
      <c r="C141" s="102"/>
      <c r="D141" s="100"/>
      <c r="E141" s="100"/>
      <c r="F141" s="103"/>
      <c r="G141" s="100"/>
      <c r="H141" s="104"/>
      <c r="I141" s="104"/>
      <c r="J141" s="104"/>
      <c r="K141" s="104"/>
      <c r="L141" s="32"/>
      <c r="M141" s="104"/>
      <c r="N141" s="104"/>
      <c r="O141" s="104"/>
      <c r="P141" s="104"/>
      <c r="Q141" s="100"/>
      <c r="R141" s="104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</row>
    <row r="142" spans="1:44">
      <c r="A142" s="100"/>
      <c r="B142" s="101"/>
      <c r="C142" s="102"/>
      <c r="D142" s="100"/>
      <c r="E142" s="100"/>
      <c r="F142" s="103"/>
      <c r="G142" s="100"/>
      <c r="H142" s="104"/>
      <c r="I142" s="104"/>
      <c r="J142" s="104"/>
      <c r="K142" s="104"/>
      <c r="L142" s="32"/>
      <c r="M142" s="104"/>
      <c r="N142" s="104"/>
      <c r="O142" s="104"/>
      <c r="P142" s="104"/>
      <c r="Q142" s="100"/>
      <c r="R142" s="104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</row>
    <row r="143" spans="1:44">
      <c r="A143" s="100"/>
      <c r="B143" s="101"/>
      <c r="C143" s="102"/>
      <c r="D143" s="100"/>
      <c r="E143" s="100"/>
      <c r="F143" s="103"/>
      <c r="G143" s="100"/>
      <c r="H143" s="104"/>
      <c r="I143" s="104"/>
      <c r="J143" s="104"/>
      <c r="K143" s="104"/>
      <c r="L143" s="32"/>
      <c r="M143" s="104"/>
      <c r="N143" s="104"/>
      <c r="O143" s="104"/>
      <c r="P143" s="104"/>
      <c r="Q143" s="100"/>
      <c r="R143" s="104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</row>
    <row r="144" spans="1:44">
      <c r="A144" s="100"/>
      <c r="B144" s="101"/>
      <c r="C144" s="102"/>
      <c r="D144" s="100"/>
      <c r="E144" s="100"/>
      <c r="F144" s="103"/>
      <c r="G144" s="100"/>
      <c r="H144" s="104"/>
      <c r="I144" s="104"/>
      <c r="J144" s="104"/>
      <c r="K144" s="104"/>
      <c r="L144" s="32"/>
      <c r="M144" s="104"/>
      <c r="N144" s="104"/>
      <c r="O144" s="104"/>
      <c r="P144" s="104"/>
      <c r="Q144" s="100"/>
      <c r="R144" s="104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</row>
    <row r="145" spans="1:44">
      <c r="A145" s="100"/>
      <c r="B145" s="101"/>
      <c r="C145" s="102"/>
      <c r="D145" s="100"/>
      <c r="E145" s="100"/>
      <c r="F145" s="103"/>
      <c r="G145" s="100"/>
      <c r="H145" s="104"/>
      <c r="I145" s="104"/>
      <c r="J145" s="104"/>
      <c r="K145" s="104"/>
      <c r="L145" s="32"/>
      <c r="M145" s="104"/>
      <c r="N145" s="104"/>
      <c r="O145" s="104"/>
      <c r="P145" s="104"/>
      <c r="Q145" s="100"/>
      <c r="R145" s="104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</row>
    <row r="146" spans="1:44">
      <c r="A146" s="100"/>
      <c r="B146" s="101"/>
      <c r="C146" s="102"/>
      <c r="D146" s="100"/>
      <c r="E146" s="100"/>
      <c r="F146" s="103"/>
      <c r="G146" s="100"/>
      <c r="H146" s="104"/>
      <c r="I146" s="104"/>
      <c r="J146" s="104"/>
      <c r="K146" s="104"/>
      <c r="L146" s="32"/>
      <c r="M146" s="104"/>
      <c r="N146" s="104"/>
      <c r="O146" s="104"/>
      <c r="P146" s="104"/>
      <c r="Q146" s="100"/>
      <c r="R146" s="104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</row>
    <row r="147" spans="1:44">
      <c r="A147" s="100"/>
      <c r="B147" s="101"/>
      <c r="C147" s="102"/>
      <c r="D147" s="100"/>
      <c r="E147" s="100"/>
      <c r="F147" s="103"/>
      <c r="G147" s="100"/>
      <c r="H147" s="104"/>
      <c r="I147" s="104"/>
      <c r="J147" s="104"/>
      <c r="K147" s="104"/>
      <c r="L147" s="32"/>
      <c r="M147" s="104"/>
      <c r="N147" s="104"/>
      <c r="O147" s="104"/>
      <c r="P147" s="104"/>
      <c r="Q147" s="100"/>
      <c r="R147" s="104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</row>
    <row r="148" spans="1:44">
      <c r="A148" s="100"/>
      <c r="B148" s="101"/>
      <c r="C148" s="102"/>
      <c r="D148" s="100"/>
      <c r="E148" s="100"/>
      <c r="F148" s="103"/>
      <c r="G148" s="100"/>
      <c r="H148" s="104"/>
      <c r="I148" s="104"/>
      <c r="J148" s="104"/>
      <c r="K148" s="104"/>
      <c r="L148" s="32"/>
      <c r="M148" s="104"/>
      <c r="N148" s="104"/>
      <c r="O148" s="104"/>
      <c r="P148" s="104"/>
      <c r="Q148" s="100"/>
      <c r="R148" s="104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</row>
    <row r="149" spans="1:44">
      <c r="A149" s="100"/>
      <c r="B149" s="101"/>
      <c r="C149" s="102"/>
      <c r="D149" s="100"/>
      <c r="E149" s="100"/>
      <c r="F149" s="103"/>
      <c r="G149" s="100"/>
      <c r="H149" s="104"/>
      <c r="I149" s="104"/>
      <c r="J149" s="104"/>
      <c r="K149" s="104"/>
      <c r="L149" s="32"/>
      <c r="M149" s="104"/>
      <c r="N149" s="104"/>
      <c r="O149" s="104"/>
      <c r="P149" s="104"/>
      <c r="Q149" s="100"/>
      <c r="R149" s="104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</row>
    <row r="150" spans="1:44">
      <c r="A150" s="100"/>
      <c r="B150" s="101"/>
      <c r="C150" s="102"/>
      <c r="D150" s="100"/>
      <c r="E150" s="100"/>
      <c r="F150" s="103"/>
      <c r="G150" s="100"/>
      <c r="H150" s="104"/>
      <c r="I150" s="104"/>
      <c r="J150" s="104"/>
      <c r="K150" s="104"/>
      <c r="L150" s="32"/>
      <c r="M150" s="104"/>
      <c r="N150" s="104"/>
      <c r="O150" s="104"/>
      <c r="P150" s="104"/>
      <c r="Q150" s="100"/>
      <c r="R150" s="104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</row>
    <row r="151" spans="1:44">
      <c r="A151" s="100"/>
      <c r="B151" s="101"/>
      <c r="C151" s="102"/>
      <c r="D151" s="100"/>
      <c r="E151" s="100"/>
      <c r="F151" s="103"/>
      <c r="G151" s="100"/>
      <c r="H151" s="104"/>
      <c r="I151" s="104"/>
      <c r="J151" s="104"/>
      <c r="K151" s="104"/>
      <c r="L151" s="32"/>
      <c r="M151" s="104"/>
      <c r="N151" s="104"/>
      <c r="O151" s="104"/>
      <c r="P151" s="104"/>
      <c r="Q151" s="100"/>
      <c r="R151" s="104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</row>
    <row r="152" spans="1:44">
      <c r="A152" s="100"/>
      <c r="B152" s="101"/>
      <c r="C152" s="102"/>
      <c r="D152" s="100"/>
      <c r="E152" s="100"/>
      <c r="F152" s="103"/>
      <c r="G152" s="100"/>
      <c r="H152" s="104"/>
      <c r="I152" s="104"/>
      <c r="J152" s="104"/>
      <c r="K152" s="104"/>
      <c r="L152" s="32"/>
      <c r="M152" s="104"/>
      <c r="N152" s="104"/>
      <c r="O152" s="104"/>
      <c r="P152" s="104"/>
      <c r="Q152" s="100"/>
      <c r="R152" s="104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</row>
    <row r="153" spans="1:44">
      <c r="A153" s="100"/>
      <c r="B153" s="101"/>
      <c r="C153" s="102"/>
      <c r="D153" s="100"/>
      <c r="E153" s="100"/>
      <c r="F153" s="103"/>
      <c r="G153" s="100"/>
      <c r="H153" s="104"/>
      <c r="I153" s="104"/>
      <c r="J153" s="104"/>
      <c r="K153" s="104"/>
      <c r="L153" s="32"/>
      <c r="M153" s="104"/>
      <c r="N153" s="104"/>
      <c r="O153" s="104"/>
      <c r="P153" s="104"/>
      <c r="Q153" s="100"/>
      <c r="R153" s="104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</row>
    <row r="154" spans="1:44">
      <c r="A154" s="100"/>
      <c r="B154" s="101"/>
      <c r="C154" s="102"/>
      <c r="D154" s="100"/>
      <c r="E154" s="100"/>
      <c r="F154" s="103"/>
      <c r="G154" s="100"/>
      <c r="H154" s="104"/>
      <c r="I154" s="104"/>
      <c r="J154" s="104"/>
      <c r="K154" s="104"/>
      <c r="L154" s="32"/>
      <c r="M154" s="104"/>
      <c r="N154" s="104"/>
      <c r="O154" s="104"/>
      <c r="P154" s="104"/>
      <c r="Q154" s="100"/>
      <c r="R154" s="104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</row>
    <row r="155" spans="1:44">
      <c r="A155" s="100"/>
      <c r="B155" s="101"/>
      <c r="C155" s="102"/>
      <c r="D155" s="100"/>
      <c r="E155" s="100"/>
      <c r="F155" s="103"/>
      <c r="G155" s="100"/>
      <c r="H155" s="104"/>
      <c r="I155" s="104"/>
      <c r="J155" s="104"/>
      <c r="K155" s="104"/>
      <c r="L155" s="32"/>
      <c r="M155" s="104"/>
      <c r="N155" s="104"/>
      <c r="O155" s="104"/>
      <c r="P155" s="104"/>
      <c r="Q155" s="100"/>
      <c r="R155" s="104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</row>
    <row r="156" spans="1:44">
      <c r="A156" s="100"/>
      <c r="B156" s="101"/>
      <c r="C156" s="102"/>
      <c r="D156" s="100"/>
      <c r="E156" s="100"/>
      <c r="F156" s="103"/>
      <c r="G156" s="100"/>
      <c r="H156" s="104"/>
      <c r="I156" s="104"/>
      <c r="J156" s="104"/>
      <c r="K156" s="104"/>
      <c r="L156" s="32"/>
      <c r="M156" s="104"/>
      <c r="N156" s="104"/>
      <c r="O156" s="104"/>
      <c r="P156" s="104"/>
      <c r="Q156" s="100"/>
      <c r="R156" s="104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</row>
    <row r="157" spans="1:44">
      <c r="A157" s="100"/>
      <c r="B157" s="101"/>
      <c r="C157" s="102"/>
      <c r="D157" s="100"/>
      <c r="E157" s="100"/>
      <c r="F157" s="103"/>
      <c r="G157" s="100"/>
      <c r="H157" s="104"/>
      <c r="I157" s="104"/>
      <c r="J157" s="104"/>
      <c r="K157" s="104"/>
      <c r="L157" s="32"/>
      <c r="M157" s="104"/>
      <c r="N157" s="104"/>
      <c r="O157" s="104"/>
      <c r="P157" s="104"/>
      <c r="Q157" s="100"/>
      <c r="R157" s="104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</row>
    <row r="158" spans="1:44">
      <c r="A158" s="100"/>
      <c r="B158" s="101"/>
      <c r="C158" s="102"/>
      <c r="D158" s="100"/>
      <c r="E158" s="100"/>
      <c r="F158" s="103"/>
      <c r="G158" s="100"/>
      <c r="H158" s="104"/>
      <c r="I158" s="104"/>
      <c r="J158" s="104"/>
      <c r="K158" s="104"/>
      <c r="L158" s="32"/>
      <c r="M158" s="104"/>
      <c r="N158" s="104"/>
      <c r="O158" s="104"/>
      <c r="P158" s="104"/>
      <c r="Q158" s="100"/>
      <c r="R158" s="104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</row>
    <row r="159" spans="1:44">
      <c r="A159" s="100"/>
      <c r="B159" s="101"/>
      <c r="C159" s="102"/>
      <c r="D159" s="100"/>
      <c r="E159" s="100"/>
      <c r="F159" s="103"/>
      <c r="G159" s="100"/>
      <c r="H159" s="104"/>
      <c r="I159" s="104"/>
      <c r="J159" s="104"/>
      <c r="K159" s="104"/>
      <c r="L159" s="32"/>
      <c r="M159" s="104"/>
      <c r="N159" s="104"/>
      <c r="O159" s="104"/>
      <c r="P159" s="104"/>
      <c r="Q159" s="100"/>
      <c r="R159" s="104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</row>
    <row r="160" spans="1:44">
      <c r="A160" s="100"/>
      <c r="B160" s="101"/>
      <c r="C160" s="102"/>
      <c r="D160" s="100"/>
      <c r="E160" s="100"/>
      <c r="F160" s="103"/>
      <c r="G160" s="100"/>
      <c r="H160" s="104"/>
      <c r="I160" s="104"/>
      <c r="J160" s="104"/>
      <c r="K160" s="104"/>
      <c r="L160" s="32"/>
      <c r="M160" s="104"/>
      <c r="N160" s="104"/>
      <c r="O160" s="104"/>
      <c r="P160" s="104"/>
      <c r="Q160" s="100"/>
      <c r="R160" s="104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</row>
    <row r="161" spans="1:44">
      <c r="A161" s="100"/>
      <c r="B161" s="101"/>
      <c r="C161" s="102"/>
      <c r="D161" s="100"/>
      <c r="E161" s="100"/>
      <c r="F161" s="103"/>
      <c r="G161" s="100"/>
      <c r="H161" s="104"/>
      <c r="I161" s="104"/>
      <c r="J161" s="104"/>
      <c r="K161" s="104"/>
      <c r="L161" s="32"/>
      <c r="M161" s="104"/>
      <c r="N161" s="104"/>
      <c r="O161" s="104"/>
      <c r="P161" s="104"/>
      <c r="Q161" s="100"/>
      <c r="R161" s="104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</row>
    <row r="162" spans="1:44">
      <c r="A162" s="100"/>
      <c r="B162" s="101"/>
      <c r="C162" s="102"/>
      <c r="D162" s="100"/>
      <c r="E162" s="100"/>
      <c r="F162" s="103"/>
      <c r="G162" s="100"/>
      <c r="H162" s="104"/>
      <c r="I162" s="104"/>
      <c r="J162" s="104"/>
      <c r="K162" s="104"/>
      <c r="L162" s="32"/>
      <c r="M162" s="104"/>
      <c r="N162" s="104"/>
      <c r="O162" s="104"/>
      <c r="P162" s="104"/>
      <c r="Q162" s="100"/>
      <c r="R162" s="104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</row>
    <row r="163" spans="1:44">
      <c r="A163" s="100"/>
      <c r="B163" s="101"/>
      <c r="C163" s="102"/>
      <c r="D163" s="100"/>
      <c r="E163" s="100"/>
      <c r="F163" s="103"/>
      <c r="G163" s="100"/>
      <c r="H163" s="104"/>
      <c r="I163" s="104"/>
      <c r="J163" s="104"/>
      <c r="K163" s="104"/>
      <c r="L163" s="32"/>
      <c r="M163" s="104"/>
      <c r="N163" s="104"/>
      <c r="O163" s="104"/>
      <c r="P163" s="104"/>
      <c r="Q163" s="100"/>
      <c r="R163" s="104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</row>
    <row r="164" spans="1:44">
      <c r="A164" s="100"/>
      <c r="B164" s="101"/>
      <c r="C164" s="102"/>
      <c r="D164" s="100"/>
      <c r="E164" s="100"/>
      <c r="F164" s="103"/>
      <c r="G164" s="100"/>
      <c r="H164" s="104"/>
      <c r="I164" s="104"/>
      <c r="J164" s="104"/>
      <c r="K164" s="104"/>
      <c r="L164" s="32"/>
      <c r="M164" s="104"/>
      <c r="N164" s="104"/>
      <c r="O164" s="104"/>
      <c r="P164" s="104"/>
      <c r="Q164" s="100"/>
      <c r="R164" s="104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</row>
    <row r="165" spans="1:44">
      <c r="A165" s="100"/>
      <c r="B165" s="101"/>
      <c r="C165" s="102"/>
      <c r="D165" s="100"/>
      <c r="E165" s="100"/>
      <c r="F165" s="103"/>
      <c r="G165" s="100"/>
      <c r="H165" s="104"/>
      <c r="I165" s="104"/>
      <c r="J165" s="104"/>
      <c r="K165" s="104"/>
      <c r="L165" s="32"/>
      <c r="M165" s="104"/>
      <c r="N165" s="104"/>
      <c r="O165" s="104"/>
      <c r="P165" s="104"/>
      <c r="Q165" s="100"/>
      <c r="R165" s="104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</row>
    <row r="166" spans="1:44">
      <c r="A166" s="100"/>
      <c r="B166" s="101"/>
      <c r="C166" s="102"/>
      <c r="D166" s="100"/>
      <c r="E166" s="100"/>
      <c r="F166" s="103"/>
      <c r="G166" s="100"/>
      <c r="H166" s="104"/>
      <c r="I166" s="104"/>
      <c r="J166" s="104"/>
      <c r="K166" s="104"/>
      <c r="L166" s="32"/>
      <c r="M166" s="104"/>
      <c r="N166" s="104"/>
      <c r="O166" s="104"/>
      <c r="P166" s="104"/>
      <c r="Q166" s="100"/>
      <c r="R166" s="104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</row>
    <row r="167" spans="1:44">
      <c r="A167" s="100"/>
      <c r="B167" s="101"/>
      <c r="C167" s="102"/>
      <c r="D167" s="100"/>
      <c r="E167" s="100"/>
      <c r="F167" s="103"/>
      <c r="G167" s="100"/>
      <c r="H167" s="104"/>
      <c r="I167" s="104"/>
      <c r="J167" s="104"/>
      <c r="K167" s="104"/>
      <c r="L167" s="32"/>
      <c r="M167" s="104"/>
      <c r="N167" s="104"/>
      <c r="O167" s="104"/>
      <c r="P167" s="104"/>
      <c r="Q167" s="100"/>
      <c r="R167" s="104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</row>
    <row r="168" spans="1:44">
      <c r="A168" s="100"/>
      <c r="B168" s="101"/>
      <c r="C168" s="102"/>
      <c r="D168" s="100"/>
      <c r="E168" s="100"/>
      <c r="F168" s="103"/>
      <c r="G168" s="100"/>
      <c r="H168" s="104"/>
      <c r="I168" s="104"/>
      <c r="J168" s="104"/>
      <c r="K168" s="104"/>
      <c r="L168" s="32"/>
      <c r="M168" s="104"/>
      <c r="N168" s="104"/>
      <c r="O168" s="104"/>
      <c r="P168" s="104"/>
      <c r="Q168" s="100"/>
      <c r="R168" s="104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</row>
    <row r="169" spans="1:44">
      <c r="A169" s="100"/>
      <c r="B169" s="101"/>
      <c r="C169" s="102"/>
      <c r="D169" s="100"/>
      <c r="E169" s="100"/>
      <c r="F169" s="103"/>
      <c r="G169" s="100"/>
      <c r="H169" s="104"/>
      <c r="I169" s="104"/>
      <c r="J169" s="104"/>
      <c r="K169" s="104"/>
      <c r="L169" s="32"/>
      <c r="M169" s="104"/>
      <c r="N169" s="104"/>
      <c r="O169" s="104"/>
      <c r="P169" s="104"/>
      <c r="Q169" s="100"/>
      <c r="R169" s="104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</row>
    <row r="170" spans="1:44">
      <c r="A170" s="100"/>
      <c r="B170" s="101"/>
      <c r="C170" s="102"/>
      <c r="D170" s="100"/>
      <c r="E170" s="100"/>
      <c r="F170" s="103"/>
      <c r="G170" s="100"/>
      <c r="H170" s="104"/>
      <c r="I170" s="104"/>
      <c r="J170" s="104"/>
      <c r="K170" s="104"/>
      <c r="L170" s="32"/>
      <c r="M170" s="104"/>
      <c r="N170" s="104"/>
      <c r="O170" s="104"/>
      <c r="P170" s="104"/>
      <c r="Q170" s="100"/>
      <c r="R170" s="104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</row>
    <row r="171" spans="1:44">
      <c r="A171" s="100"/>
      <c r="B171" s="101"/>
      <c r="C171" s="102"/>
      <c r="D171" s="100"/>
      <c r="E171" s="100"/>
      <c r="F171" s="103"/>
      <c r="G171" s="100"/>
      <c r="H171" s="104"/>
      <c r="I171" s="104"/>
      <c r="J171" s="104"/>
      <c r="K171" s="104"/>
      <c r="L171" s="32"/>
      <c r="M171" s="104"/>
      <c r="N171" s="104"/>
      <c r="O171" s="104"/>
      <c r="P171" s="104"/>
      <c r="Q171" s="100"/>
      <c r="R171" s="104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</row>
    <row r="172" spans="1:44">
      <c r="A172" s="100"/>
      <c r="B172" s="101"/>
      <c r="C172" s="102"/>
      <c r="D172" s="100"/>
      <c r="E172" s="100"/>
      <c r="F172" s="103"/>
      <c r="G172" s="100"/>
      <c r="H172" s="104"/>
      <c r="I172" s="104"/>
      <c r="J172" s="104"/>
      <c r="K172" s="104"/>
      <c r="L172" s="32"/>
      <c r="M172" s="104"/>
      <c r="N172" s="104"/>
      <c r="O172" s="104"/>
      <c r="P172" s="104"/>
      <c r="Q172" s="100"/>
      <c r="R172" s="104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</row>
    <row r="173" spans="1:44">
      <c r="A173" s="100"/>
      <c r="B173" s="101"/>
      <c r="C173" s="102"/>
      <c r="D173" s="100"/>
      <c r="E173" s="100"/>
      <c r="F173" s="103"/>
      <c r="G173" s="100"/>
      <c r="H173" s="104"/>
      <c r="I173" s="104"/>
      <c r="J173" s="104"/>
      <c r="K173" s="104"/>
      <c r="L173" s="32"/>
      <c r="M173" s="104"/>
      <c r="N173" s="104"/>
      <c r="O173" s="104"/>
      <c r="P173" s="104"/>
      <c r="Q173" s="100"/>
      <c r="R173" s="104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</row>
    <row r="174" spans="1:44">
      <c r="A174" s="100"/>
      <c r="B174" s="101"/>
      <c r="C174" s="102"/>
      <c r="D174" s="100"/>
      <c r="E174" s="100"/>
      <c r="F174" s="103"/>
      <c r="G174" s="100"/>
      <c r="H174" s="104"/>
      <c r="I174" s="104"/>
      <c r="J174" s="104"/>
      <c r="K174" s="104"/>
      <c r="L174" s="32"/>
      <c r="M174" s="104"/>
      <c r="N174" s="104"/>
      <c r="O174" s="104"/>
      <c r="P174" s="104"/>
      <c r="Q174" s="100"/>
      <c r="R174" s="104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</row>
    <row r="175" spans="1:44">
      <c r="A175" s="100"/>
      <c r="B175" s="101"/>
      <c r="C175" s="102"/>
      <c r="D175" s="100"/>
      <c r="E175" s="100"/>
      <c r="F175" s="103"/>
      <c r="G175" s="100"/>
      <c r="H175" s="104"/>
      <c r="I175" s="104"/>
      <c r="J175" s="104"/>
      <c r="K175" s="104"/>
      <c r="L175" s="32"/>
      <c r="M175" s="104"/>
      <c r="N175" s="104"/>
      <c r="O175" s="104"/>
      <c r="P175" s="104"/>
      <c r="Q175" s="100"/>
      <c r="R175" s="104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</row>
    <row r="176" spans="1:44">
      <c r="A176" s="100"/>
      <c r="B176" s="101"/>
      <c r="C176" s="102"/>
      <c r="D176" s="100"/>
      <c r="E176" s="100"/>
      <c r="F176" s="103"/>
      <c r="G176" s="100"/>
      <c r="H176" s="104"/>
      <c r="I176" s="104"/>
      <c r="J176" s="104"/>
      <c r="K176" s="104"/>
      <c r="L176" s="32"/>
      <c r="M176" s="104"/>
      <c r="N176" s="104"/>
      <c r="O176" s="104"/>
      <c r="P176" s="104"/>
      <c r="Q176" s="100"/>
      <c r="R176" s="104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</row>
    <row r="177" spans="1:44">
      <c r="A177" s="100"/>
      <c r="B177" s="101"/>
      <c r="C177" s="102"/>
      <c r="D177" s="100"/>
      <c r="E177" s="100"/>
      <c r="F177" s="103"/>
      <c r="G177" s="100"/>
      <c r="H177" s="104"/>
      <c r="I177" s="104"/>
      <c r="J177" s="104"/>
      <c r="K177" s="104"/>
      <c r="L177" s="32"/>
      <c r="M177" s="104"/>
      <c r="N177" s="104"/>
      <c r="O177" s="104"/>
      <c r="P177" s="104"/>
      <c r="Q177" s="100"/>
      <c r="R177" s="104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</row>
    <row r="178" spans="1:44">
      <c r="A178" s="100"/>
      <c r="B178" s="101"/>
      <c r="C178" s="102"/>
      <c r="D178" s="100"/>
      <c r="E178" s="100"/>
      <c r="F178" s="103"/>
      <c r="G178" s="100"/>
      <c r="H178" s="104"/>
      <c r="I178" s="104"/>
      <c r="J178" s="104"/>
      <c r="K178" s="104"/>
      <c r="L178" s="32"/>
      <c r="M178" s="104"/>
      <c r="N178" s="104"/>
      <c r="O178" s="104"/>
      <c r="P178" s="104"/>
      <c r="Q178" s="100"/>
      <c r="R178" s="104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</row>
    <row r="179" spans="1:44">
      <c r="A179" s="100"/>
      <c r="B179" s="101"/>
      <c r="C179" s="102"/>
      <c r="D179" s="100"/>
      <c r="E179" s="100"/>
      <c r="F179" s="103"/>
      <c r="G179" s="100"/>
      <c r="H179" s="104"/>
      <c r="I179" s="104"/>
      <c r="J179" s="104"/>
      <c r="K179" s="104"/>
      <c r="L179" s="32"/>
      <c r="M179" s="104"/>
      <c r="N179" s="104"/>
      <c r="O179" s="104"/>
      <c r="P179" s="104"/>
      <c r="Q179" s="100"/>
      <c r="R179" s="104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</row>
    <row r="180" spans="1:44">
      <c r="A180" s="100"/>
      <c r="B180" s="101"/>
      <c r="C180" s="102"/>
      <c r="D180" s="100"/>
      <c r="E180" s="100"/>
      <c r="F180" s="103"/>
      <c r="G180" s="100"/>
      <c r="H180" s="104"/>
      <c r="I180" s="104"/>
      <c r="J180" s="104"/>
      <c r="K180" s="104"/>
      <c r="L180" s="32"/>
      <c r="M180" s="104"/>
      <c r="N180" s="104"/>
      <c r="O180" s="104"/>
      <c r="P180" s="104"/>
      <c r="Q180" s="100"/>
      <c r="R180" s="104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</row>
    <row r="181" spans="1:44">
      <c r="A181" s="100"/>
      <c r="B181" s="101"/>
      <c r="C181" s="102"/>
      <c r="D181" s="100"/>
      <c r="E181" s="100"/>
      <c r="F181" s="103"/>
      <c r="G181" s="100"/>
      <c r="H181" s="104"/>
      <c r="I181" s="104"/>
      <c r="J181" s="104"/>
      <c r="K181" s="104"/>
      <c r="L181" s="32"/>
      <c r="M181" s="104"/>
      <c r="N181" s="104"/>
      <c r="O181" s="104"/>
      <c r="P181" s="104"/>
      <c r="Q181" s="100"/>
      <c r="R181" s="104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</row>
    <row r="182" spans="1:44">
      <c r="A182" s="100"/>
      <c r="B182" s="101"/>
      <c r="C182" s="102"/>
      <c r="D182" s="100"/>
      <c r="E182" s="100"/>
      <c r="F182" s="103"/>
      <c r="G182" s="100"/>
      <c r="H182" s="104"/>
      <c r="I182" s="104"/>
      <c r="J182" s="104"/>
      <c r="K182" s="104"/>
      <c r="L182" s="32"/>
      <c r="M182" s="104"/>
      <c r="N182" s="104"/>
      <c r="O182" s="104"/>
      <c r="P182" s="104"/>
      <c r="Q182" s="100"/>
      <c r="R182" s="104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</row>
    <row r="183" spans="1:44">
      <c r="A183" s="100"/>
      <c r="B183" s="101"/>
      <c r="C183" s="102"/>
      <c r="D183" s="100"/>
      <c r="E183" s="100"/>
      <c r="F183" s="103"/>
      <c r="G183" s="100"/>
      <c r="H183" s="104"/>
      <c r="I183" s="104"/>
      <c r="J183" s="104"/>
      <c r="K183" s="104"/>
      <c r="L183" s="32"/>
      <c r="M183" s="104"/>
      <c r="N183" s="104"/>
      <c r="O183" s="104"/>
      <c r="P183" s="104"/>
      <c r="Q183" s="100"/>
      <c r="R183" s="104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</row>
    <row r="184" spans="1:44">
      <c r="A184" s="100"/>
      <c r="B184" s="101"/>
      <c r="C184" s="102"/>
      <c r="D184" s="100"/>
      <c r="E184" s="100"/>
      <c r="F184" s="103"/>
      <c r="G184" s="100"/>
      <c r="H184" s="104"/>
      <c r="I184" s="104"/>
      <c r="J184" s="104"/>
      <c r="K184" s="104"/>
      <c r="L184" s="32"/>
      <c r="M184" s="104"/>
      <c r="N184" s="104"/>
      <c r="O184" s="104"/>
      <c r="P184" s="104"/>
      <c r="Q184" s="100"/>
      <c r="R184" s="104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</row>
    <row r="185" spans="1:44">
      <c r="A185" s="100"/>
      <c r="B185" s="101"/>
      <c r="C185" s="102"/>
      <c r="D185" s="100"/>
      <c r="E185" s="100"/>
      <c r="F185" s="103"/>
      <c r="G185" s="100"/>
      <c r="H185" s="104"/>
      <c r="I185" s="104"/>
      <c r="J185" s="104"/>
      <c r="K185" s="104"/>
      <c r="L185" s="32"/>
      <c r="M185" s="104"/>
      <c r="N185" s="104"/>
      <c r="O185" s="104"/>
      <c r="P185" s="104"/>
      <c r="Q185" s="100"/>
      <c r="R185" s="104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</row>
    <row r="186" spans="1:44">
      <c r="A186" s="100"/>
      <c r="B186" s="101"/>
      <c r="C186" s="102"/>
      <c r="D186" s="100"/>
      <c r="E186" s="100"/>
      <c r="F186" s="103"/>
      <c r="G186" s="100"/>
      <c r="H186" s="104"/>
      <c r="I186" s="104"/>
      <c r="J186" s="104"/>
      <c r="K186" s="104"/>
      <c r="L186" s="32"/>
      <c r="M186" s="104"/>
      <c r="N186" s="104"/>
      <c r="O186" s="104"/>
      <c r="P186" s="104"/>
      <c r="Q186" s="100"/>
      <c r="R186" s="104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</row>
    <row r="187" spans="1:44">
      <c r="A187" s="100"/>
      <c r="B187" s="101"/>
      <c r="C187" s="102"/>
      <c r="D187" s="100"/>
      <c r="E187" s="100"/>
      <c r="F187" s="103"/>
      <c r="G187" s="100"/>
      <c r="H187" s="104"/>
      <c r="I187" s="104"/>
      <c r="J187" s="104"/>
      <c r="K187" s="104"/>
      <c r="L187" s="32"/>
      <c r="M187" s="104"/>
      <c r="N187" s="104"/>
      <c r="O187" s="104"/>
      <c r="P187" s="104"/>
      <c r="Q187" s="100"/>
      <c r="R187" s="104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</row>
    <row r="188" spans="1:44">
      <c r="A188" s="100"/>
      <c r="B188" s="101"/>
      <c r="C188" s="102"/>
      <c r="D188" s="100"/>
      <c r="E188" s="100"/>
      <c r="F188" s="103"/>
      <c r="G188" s="100"/>
      <c r="H188" s="104"/>
      <c r="I188" s="104"/>
      <c r="J188" s="104"/>
      <c r="K188" s="104"/>
      <c r="L188" s="32"/>
      <c r="M188" s="104"/>
      <c r="N188" s="104"/>
      <c r="O188" s="104"/>
      <c r="P188" s="104"/>
      <c r="Q188" s="100"/>
      <c r="R188" s="104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</row>
    <row r="189" spans="1:44">
      <c r="A189" s="100"/>
      <c r="B189" s="101"/>
      <c r="C189" s="102"/>
      <c r="D189" s="100"/>
      <c r="E189" s="100"/>
      <c r="F189" s="103"/>
      <c r="G189" s="100"/>
      <c r="H189" s="104"/>
      <c r="I189" s="104"/>
      <c r="J189" s="104"/>
      <c r="K189" s="104"/>
      <c r="L189" s="32"/>
      <c r="M189" s="104"/>
      <c r="N189" s="104"/>
      <c r="O189" s="104"/>
      <c r="P189" s="104"/>
      <c r="Q189" s="100"/>
      <c r="R189" s="104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</row>
    <row r="190" spans="1:44">
      <c r="A190" s="100"/>
      <c r="B190" s="101"/>
      <c r="C190" s="102"/>
      <c r="D190" s="100"/>
      <c r="E190" s="100"/>
      <c r="F190" s="103"/>
      <c r="G190" s="100"/>
      <c r="H190" s="104"/>
      <c r="I190" s="104"/>
      <c r="J190" s="104"/>
      <c r="K190" s="104"/>
      <c r="L190" s="32"/>
      <c r="M190" s="104"/>
      <c r="N190" s="104"/>
      <c r="O190" s="104"/>
      <c r="P190" s="104"/>
      <c r="Q190" s="100"/>
      <c r="R190" s="104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</row>
    <row r="191" spans="1:44">
      <c r="A191" s="100"/>
      <c r="B191" s="101"/>
      <c r="C191" s="102"/>
      <c r="D191" s="100"/>
      <c r="E191" s="100"/>
      <c r="F191" s="103"/>
      <c r="G191" s="100"/>
      <c r="H191" s="104"/>
      <c r="I191" s="104"/>
      <c r="J191" s="104"/>
      <c r="K191" s="104"/>
      <c r="L191" s="32"/>
      <c r="M191" s="104"/>
      <c r="N191" s="104"/>
      <c r="O191" s="104"/>
      <c r="P191" s="104"/>
      <c r="Q191" s="100"/>
      <c r="R191" s="104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</row>
    <row r="192" spans="1:44">
      <c r="A192" s="100"/>
      <c r="B192" s="101"/>
      <c r="C192" s="102"/>
      <c r="D192" s="100"/>
      <c r="E192" s="100"/>
      <c r="F192" s="103"/>
      <c r="G192" s="100"/>
      <c r="H192" s="104"/>
      <c r="I192" s="104"/>
      <c r="J192" s="104"/>
      <c r="K192" s="104"/>
      <c r="L192" s="32"/>
      <c r="M192" s="104"/>
      <c r="N192" s="104"/>
      <c r="O192" s="104"/>
      <c r="P192" s="104"/>
      <c r="Q192" s="100"/>
      <c r="R192" s="104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</row>
    <row r="193" spans="1:44">
      <c r="A193" s="100"/>
      <c r="B193" s="101"/>
      <c r="C193" s="102"/>
      <c r="D193" s="100"/>
      <c r="E193" s="100"/>
      <c r="F193" s="103"/>
      <c r="G193" s="100"/>
      <c r="H193" s="104"/>
      <c r="I193" s="104"/>
      <c r="J193" s="104"/>
      <c r="K193" s="104"/>
      <c r="L193" s="32"/>
      <c r="M193" s="104"/>
      <c r="N193" s="104"/>
      <c r="O193" s="104"/>
      <c r="P193" s="104"/>
      <c r="Q193" s="100"/>
      <c r="R193" s="104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</row>
    <row r="194" spans="1:44">
      <c r="A194" s="100"/>
      <c r="B194" s="101"/>
      <c r="C194" s="102"/>
      <c r="D194" s="100"/>
      <c r="E194" s="100"/>
      <c r="F194" s="103"/>
      <c r="G194" s="100"/>
      <c r="H194" s="104"/>
      <c r="I194" s="104"/>
      <c r="J194" s="104"/>
      <c r="K194" s="104"/>
      <c r="L194" s="32"/>
      <c r="M194" s="104"/>
      <c r="N194" s="104"/>
      <c r="O194" s="104"/>
      <c r="P194" s="104"/>
      <c r="Q194" s="100"/>
      <c r="R194" s="104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</row>
    <row r="195" spans="1:44">
      <c r="A195" s="100"/>
      <c r="B195" s="101"/>
      <c r="C195" s="102"/>
      <c r="D195" s="100"/>
      <c r="E195" s="100"/>
      <c r="F195" s="103"/>
      <c r="G195" s="100"/>
      <c r="H195" s="104"/>
      <c r="I195" s="104"/>
      <c r="J195" s="104"/>
      <c r="K195" s="104"/>
      <c r="L195" s="32"/>
      <c r="M195" s="104"/>
      <c r="N195" s="104"/>
      <c r="O195" s="104"/>
      <c r="P195" s="104"/>
      <c r="Q195" s="100"/>
      <c r="R195" s="104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</row>
    <row r="196" spans="1:44">
      <c r="A196" s="100"/>
      <c r="B196" s="101"/>
      <c r="C196" s="102"/>
      <c r="D196" s="100"/>
      <c r="E196" s="100"/>
      <c r="F196" s="103"/>
      <c r="G196" s="100"/>
      <c r="H196" s="104"/>
      <c r="I196" s="104"/>
      <c r="J196" s="104"/>
      <c r="K196" s="104"/>
      <c r="L196" s="32"/>
      <c r="M196" s="104"/>
      <c r="N196" s="104"/>
      <c r="O196" s="104"/>
      <c r="P196" s="104"/>
      <c r="Q196" s="100"/>
      <c r="R196" s="104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</row>
    <row r="197" spans="1:44">
      <c r="A197" s="100"/>
      <c r="B197" s="101"/>
      <c r="C197" s="102"/>
      <c r="D197" s="100"/>
      <c r="E197" s="100"/>
      <c r="F197" s="103"/>
      <c r="G197" s="100"/>
      <c r="H197" s="104"/>
      <c r="I197" s="104"/>
      <c r="J197" s="104"/>
      <c r="K197" s="104"/>
      <c r="L197" s="32"/>
      <c r="M197" s="104"/>
      <c r="N197" s="104"/>
      <c r="O197" s="104"/>
      <c r="P197" s="104"/>
      <c r="Q197" s="100"/>
      <c r="R197" s="104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</row>
    <row r="198" spans="1:44">
      <c r="A198" s="100"/>
      <c r="B198" s="101"/>
      <c r="C198" s="102"/>
      <c r="D198" s="100"/>
      <c r="E198" s="100"/>
      <c r="F198" s="103"/>
      <c r="G198" s="100"/>
      <c r="H198" s="104"/>
      <c r="I198" s="104"/>
      <c r="J198" s="104"/>
      <c r="K198" s="104"/>
      <c r="L198" s="32"/>
      <c r="M198" s="104"/>
      <c r="N198" s="104"/>
      <c r="O198" s="104"/>
      <c r="P198" s="104"/>
      <c r="Q198" s="100"/>
      <c r="R198" s="104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</row>
    <row r="199" spans="1:44">
      <c r="A199" s="100"/>
      <c r="B199" s="101"/>
      <c r="C199" s="102"/>
      <c r="D199" s="100"/>
      <c r="E199" s="100"/>
      <c r="F199" s="103"/>
      <c r="G199" s="100"/>
      <c r="H199" s="104"/>
      <c r="I199" s="104"/>
      <c r="J199" s="104"/>
      <c r="K199" s="104"/>
      <c r="L199" s="32"/>
      <c r="M199" s="104"/>
      <c r="N199" s="104"/>
      <c r="O199" s="104"/>
      <c r="P199" s="104"/>
      <c r="Q199" s="100"/>
      <c r="R199" s="104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</row>
    <row r="200" spans="1:44">
      <c r="A200" s="100"/>
      <c r="B200" s="101"/>
      <c r="C200" s="102"/>
      <c r="D200" s="100"/>
      <c r="E200" s="100"/>
      <c r="F200" s="103"/>
      <c r="G200" s="100"/>
      <c r="H200" s="104"/>
      <c r="I200" s="104"/>
      <c r="J200" s="104"/>
      <c r="K200" s="104"/>
      <c r="L200" s="32"/>
      <c r="M200" s="104"/>
      <c r="N200" s="104"/>
      <c r="O200" s="104"/>
      <c r="P200" s="104"/>
      <c r="Q200" s="100"/>
      <c r="R200" s="104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</row>
    <row r="201" spans="1:44">
      <c r="A201" s="100"/>
      <c r="B201" s="101"/>
      <c r="C201" s="102"/>
      <c r="D201" s="100"/>
      <c r="E201" s="100"/>
      <c r="F201" s="103"/>
      <c r="G201" s="100"/>
      <c r="H201" s="104"/>
      <c r="I201" s="104"/>
      <c r="J201" s="104"/>
      <c r="K201" s="104"/>
      <c r="L201" s="32"/>
      <c r="M201" s="104"/>
      <c r="N201" s="104"/>
      <c r="O201" s="104"/>
      <c r="P201" s="104"/>
      <c r="Q201" s="100"/>
      <c r="R201" s="104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</row>
    <row r="202" spans="1:44">
      <c r="A202" s="100"/>
      <c r="B202" s="101"/>
      <c r="C202" s="102"/>
      <c r="D202" s="100"/>
      <c r="E202" s="100"/>
      <c r="F202" s="103"/>
      <c r="G202" s="100"/>
      <c r="H202" s="104"/>
      <c r="I202" s="104"/>
      <c r="J202" s="104"/>
      <c r="K202" s="104"/>
      <c r="L202" s="32"/>
      <c r="M202" s="104"/>
      <c r="N202" s="104"/>
      <c r="O202" s="104"/>
      <c r="P202" s="104"/>
      <c r="Q202" s="100"/>
      <c r="R202" s="104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</row>
    <row r="203" spans="1:44">
      <c r="A203" s="100"/>
      <c r="B203" s="101"/>
      <c r="C203" s="102"/>
      <c r="D203" s="100"/>
      <c r="E203" s="100"/>
      <c r="F203" s="103"/>
      <c r="G203" s="100"/>
      <c r="H203" s="104"/>
      <c r="I203" s="104"/>
      <c r="J203" s="104"/>
      <c r="K203" s="104"/>
      <c r="L203" s="32"/>
      <c r="M203" s="104"/>
      <c r="N203" s="104"/>
      <c r="O203" s="104"/>
      <c r="P203" s="104"/>
      <c r="Q203" s="100"/>
      <c r="R203" s="104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</row>
    <row r="204" spans="1:44">
      <c r="A204" s="100"/>
      <c r="B204" s="101"/>
      <c r="C204" s="102"/>
      <c r="D204" s="100"/>
      <c r="E204" s="100"/>
      <c r="F204" s="103"/>
      <c r="G204" s="100"/>
      <c r="H204" s="104"/>
      <c r="I204" s="104"/>
      <c r="J204" s="104"/>
      <c r="K204" s="104"/>
      <c r="L204" s="32"/>
      <c r="M204" s="104"/>
      <c r="N204" s="104"/>
      <c r="O204" s="104"/>
      <c r="P204" s="104"/>
      <c r="Q204" s="100"/>
      <c r="R204" s="104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</row>
    <row r="205" spans="1:44">
      <c r="A205" s="100"/>
      <c r="B205" s="101"/>
      <c r="C205" s="102"/>
      <c r="D205" s="100"/>
      <c r="E205" s="100"/>
      <c r="F205" s="103"/>
      <c r="G205" s="100"/>
      <c r="H205" s="104"/>
      <c r="I205" s="104"/>
      <c r="J205" s="104"/>
      <c r="K205" s="104"/>
      <c r="L205" s="32"/>
      <c r="M205" s="104"/>
      <c r="N205" s="104"/>
      <c r="O205" s="104"/>
      <c r="P205" s="104"/>
      <c r="Q205" s="100"/>
      <c r="R205" s="104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</row>
    <row r="206" spans="1:44">
      <c r="A206" s="100"/>
      <c r="B206" s="101"/>
      <c r="C206" s="102"/>
      <c r="D206" s="100"/>
      <c r="E206" s="100"/>
      <c r="F206" s="103"/>
      <c r="G206" s="100"/>
      <c r="H206" s="104"/>
      <c r="I206" s="104"/>
      <c r="J206" s="104"/>
      <c r="K206" s="104"/>
      <c r="L206" s="32"/>
      <c r="M206" s="104"/>
      <c r="N206" s="104"/>
      <c r="O206" s="104"/>
      <c r="P206" s="104"/>
      <c r="Q206" s="100"/>
      <c r="R206" s="104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</row>
    <row r="207" spans="1:44">
      <c r="A207" s="100"/>
      <c r="B207" s="101"/>
      <c r="C207" s="102"/>
      <c r="D207" s="100"/>
      <c r="E207" s="100"/>
      <c r="F207" s="103"/>
      <c r="G207" s="100"/>
      <c r="H207" s="104"/>
      <c r="I207" s="104"/>
      <c r="J207" s="104"/>
      <c r="K207" s="104"/>
      <c r="L207" s="32"/>
      <c r="M207" s="104"/>
      <c r="N207" s="104"/>
      <c r="O207" s="104"/>
      <c r="P207" s="104"/>
      <c r="Q207" s="100"/>
      <c r="R207" s="104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</row>
    <row r="208" spans="1:44">
      <c r="A208" s="100"/>
      <c r="B208" s="101"/>
      <c r="C208" s="102"/>
      <c r="D208" s="100"/>
      <c r="E208" s="100"/>
      <c r="F208" s="103"/>
      <c r="G208" s="100"/>
      <c r="H208" s="104"/>
      <c r="I208" s="104"/>
      <c r="J208" s="104"/>
      <c r="K208" s="104"/>
      <c r="L208" s="32"/>
      <c r="M208" s="104"/>
      <c r="N208" s="104"/>
      <c r="O208" s="104"/>
      <c r="P208" s="104"/>
      <c r="Q208" s="100"/>
      <c r="R208" s="104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</row>
    <row r="209" spans="1:44">
      <c r="A209" s="100"/>
      <c r="B209" s="101"/>
      <c r="C209" s="102"/>
      <c r="D209" s="100"/>
      <c r="E209" s="100"/>
      <c r="F209" s="103"/>
      <c r="G209" s="100"/>
      <c r="H209" s="104"/>
      <c r="I209" s="104"/>
      <c r="J209" s="104"/>
      <c r="K209" s="104"/>
      <c r="L209" s="32"/>
      <c r="M209" s="104"/>
      <c r="N209" s="104"/>
      <c r="O209" s="104"/>
      <c r="P209" s="104"/>
      <c r="Q209" s="100"/>
      <c r="R209" s="104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</row>
    <row r="210" spans="1:44">
      <c r="A210" s="100"/>
      <c r="B210" s="101"/>
      <c r="C210" s="102"/>
      <c r="D210" s="100"/>
      <c r="E210" s="100"/>
      <c r="F210" s="103"/>
      <c r="G210" s="100"/>
      <c r="H210" s="104"/>
      <c r="I210" s="104"/>
      <c r="J210" s="104"/>
      <c r="K210" s="104"/>
      <c r="L210" s="32"/>
      <c r="M210" s="104"/>
      <c r="N210" s="104"/>
      <c r="O210" s="104"/>
      <c r="P210" s="104"/>
      <c r="Q210" s="100"/>
      <c r="R210" s="104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</row>
    <row r="211" spans="1:44">
      <c r="A211" s="100"/>
      <c r="B211" s="101"/>
      <c r="C211" s="102"/>
      <c r="D211" s="100"/>
      <c r="E211" s="100"/>
      <c r="F211" s="103"/>
      <c r="G211" s="100"/>
      <c r="H211" s="104"/>
      <c r="I211" s="104"/>
      <c r="J211" s="104"/>
      <c r="K211" s="104"/>
      <c r="L211" s="32"/>
      <c r="M211" s="104"/>
      <c r="N211" s="104"/>
      <c r="O211" s="104"/>
      <c r="P211" s="104"/>
      <c r="Q211" s="100"/>
      <c r="R211" s="104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</row>
    <row r="212" spans="1:44">
      <c r="A212" s="100"/>
      <c r="B212" s="101"/>
      <c r="C212" s="102"/>
      <c r="D212" s="100"/>
      <c r="E212" s="100"/>
      <c r="F212" s="103"/>
      <c r="G212" s="100"/>
      <c r="H212" s="104"/>
      <c r="I212" s="104"/>
      <c r="J212" s="104"/>
      <c r="K212" s="104"/>
      <c r="L212" s="32"/>
      <c r="M212" s="104"/>
      <c r="N212" s="104"/>
      <c r="O212" s="104"/>
      <c r="P212" s="104"/>
      <c r="Q212" s="100"/>
      <c r="R212" s="104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</row>
    <row r="213" spans="1:44">
      <c r="A213" s="100"/>
      <c r="B213" s="101"/>
      <c r="C213" s="102"/>
      <c r="D213" s="100"/>
      <c r="E213" s="100"/>
      <c r="F213" s="103"/>
      <c r="G213" s="100"/>
      <c r="H213" s="104"/>
      <c r="I213" s="104"/>
      <c r="J213" s="104"/>
      <c r="K213" s="104"/>
      <c r="L213" s="32"/>
      <c r="M213" s="104"/>
      <c r="N213" s="104"/>
      <c r="O213" s="104"/>
      <c r="P213" s="104"/>
      <c r="Q213" s="100"/>
      <c r="R213" s="104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</row>
    <row r="214" spans="1:44">
      <c r="A214" s="100"/>
      <c r="B214" s="101"/>
      <c r="C214" s="102"/>
      <c r="D214" s="100"/>
      <c r="E214" s="100"/>
      <c r="F214" s="103"/>
      <c r="G214" s="100"/>
      <c r="H214" s="104"/>
      <c r="I214" s="104"/>
      <c r="J214" s="104"/>
      <c r="K214" s="104"/>
      <c r="L214" s="32"/>
      <c r="M214" s="104"/>
      <c r="N214" s="104"/>
      <c r="O214" s="104"/>
      <c r="P214" s="104"/>
      <c r="Q214" s="100"/>
      <c r="R214" s="104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</row>
    <row r="215" spans="1:44">
      <c r="A215" s="100"/>
      <c r="B215" s="101"/>
      <c r="C215" s="102"/>
      <c r="D215" s="100"/>
      <c r="E215" s="100"/>
      <c r="F215" s="103"/>
      <c r="G215" s="100"/>
      <c r="H215" s="104"/>
      <c r="I215" s="104"/>
      <c r="J215" s="104"/>
      <c r="K215" s="104"/>
      <c r="L215" s="32"/>
      <c r="M215" s="104"/>
      <c r="N215" s="104"/>
      <c r="O215" s="104"/>
      <c r="P215" s="104"/>
      <c r="Q215" s="100"/>
      <c r="R215" s="104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</row>
    <row r="216" spans="1:44">
      <c r="A216" s="100"/>
      <c r="B216" s="101"/>
      <c r="C216" s="102"/>
      <c r="D216" s="100"/>
      <c r="E216" s="100"/>
      <c r="F216" s="103"/>
      <c r="G216" s="100"/>
      <c r="H216" s="104"/>
      <c r="I216" s="104"/>
      <c r="J216" s="104"/>
      <c r="K216" s="104"/>
      <c r="L216" s="32"/>
      <c r="M216" s="104"/>
      <c r="N216" s="104"/>
      <c r="O216" s="104"/>
      <c r="P216" s="104"/>
      <c r="Q216" s="100"/>
      <c r="R216" s="104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</row>
    <row r="217" spans="1:44">
      <c r="A217" s="100"/>
      <c r="B217" s="101"/>
      <c r="C217" s="102"/>
      <c r="D217" s="100"/>
      <c r="E217" s="100"/>
      <c r="F217" s="103"/>
      <c r="G217" s="100"/>
      <c r="H217" s="104"/>
      <c r="I217" s="104"/>
      <c r="J217" s="104"/>
      <c r="K217" s="104"/>
      <c r="L217" s="32"/>
      <c r="M217" s="104"/>
      <c r="N217" s="104"/>
      <c r="O217" s="104"/>
      <c r="P217" s="104"/>
      <c r="Q217" s="100"/>
      <c r="R217" s="104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</row>
    <row r="218" spans="1:44">
      <c r="A218" s="100"/>
      <c r="B218" s="101"/>
      <c r="C218" s="102"/>
      <c r="D218" s="100"/>
      <c r="E218" s="100"/>
      <c r="F218" s="103"/>
      <c r="G218" s="100"/>
      <c r="H218" s="104"/>
      <c r="I218" s="104"/>
      <c r="J218" s="104"/>
      <c r="K218" s="104"/>
      <c r="L218" s="32"/>
      <c r="M218" s="104"/>
      <c r="N218" s="104"/>
      <c r="O218" s="104"/>
      <c r="P218" s="104"/>
      <c r="Q218" s="100"/>
      <c r="R218" s="104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</row>
    <row r="219" spans="1:44">
      <c r="A219" s="100"/>
      <c r="B219" s="101"/>
      <c r="C219" s="102"/>
      <c r="D219" s="100"/>
      <c r="E219" s="100"/>
      <c r="F219" s="103"/>
      <c r="G219" s="100"/>
      <c r="H219" s="104"/>
      <c r="I219" s="104"/>
      <c r="J219" s="104"/>
      <c r="K219" s="104"/>
      <c r="L219" s="32"/>
      <c r="M219" s="104"/>
      <c r="N219" s="104"/>
      <c r="O219" s="104"/>
      <c r="P219" s="104"/>
      <c r="Q219" s="100"/>
      <c r="R219" s="104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</row>
    <row r="220" spans="1:44">
      <c r="A220" s="100"/>
      <c r="B220" s="101"/>
      <c r="C220" s="102"/>
      <c r="D220" s="100"/>
      <c r="E220" s="100"/>
      <c r="F220" s="103"/>
      <c r="G220" s="100"/>
      <c r="H220" s="104"/>
      <c r="I220" s="104"/>
      <c r="J220" s="104"/>
      <c r="K220" s="104"/>
      <c r="L220" s="32"/>
      <c r="M220" s="104"/>
      <c r="N220" s="104"/>
      <c r="O220" s="104"/>
      <c r="P220" s="104"/>
      <c r="Q220" s="100"/>
      <c r="R220" s="104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</row>
    <row r="221" spans="1:44">
      <c r="A221" s="100"/>
      <c r="B221" s="101"/>
      <c r="C221" s="102"/>
      <c r="D221" s="100"/>
      <c r="E221" s="100"/>
      <c r="F221" s="103"/>
      <c r="G221" s="100"/>
      <c r="H221" s="104"/>
      <c r="I221" s="104"/>
      <c r="J221" s="104"/>
      <c r="K221" s="104"/>
      <c r="L221" s="32"/>
      <c r="M221" s="104"/>
      <c r="N221" s="104"/>
      <c r="O221" s="104"/>
      <c r="P221" s="104"/>
      <c r="Q221" s="100"/>
      <c r="R221" s="104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</row>
    <row r="222" spans="1:44">
      <c r="A222" s="100"/>
      <c r="B222" s="101"/>
      <c r="C222" s="102"/>
      <c r="D222" s="100"/>
      <c r="E222" s="100"/>
      <c r="F222" s="103"/>
      <c r="G222" s="100"/>
      <c r="H222" s="104"/>
      <c r="I222" s="104"/>
      <c r="J222" s="104"/>
      <c r="K222" s="104"/>
      <c r="L222" s="32"/>
      <c r="M222" s="104"/>
      <c r="N222" s="104"/>
      <c r="O222" s="104"/>
      <c r="P222" s="104"/>
      <c r="Q222" s="100"/>
      <c r="R222" s="104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</row>
    <row r="223" spans="1:44">
      <c r="A223" s="100"/>
      <c r="B223" s="101"/>
      <c r="C223" s="102"/>
      <c r="D223" s="100"/>
      <c r="E223" s="100"/>
      <c r="F223" s="103"/>
      <c r="G223" s="100"/>
      <c r="H223" s="104"/>
      <c r="I223" s="104"/>
      <c r="J223" s="104"/>
      <c r="K223" s="104"/>
      <c r="L223" s="32"/>
      <c r="M223" s="104"/>
      <c r="N223" s="104"/>
      <c r="O223" s="104"/>
      <c r="P223" s="104"/>
      <c r="Q223" s="100"/>
      <c r="R223" s="104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</row>
    <row r="224" spans="1:44">
      <c r="A224" s="100"/>
      <c r="B224" s="101"/>
      <c r="C224" s="102"/>
      <c r="D224" s="100"/>
      <c r="E224" s="100"/>
      <c r="F224" s="103"/>
      <c r="G224" s="100"/>
      <c r="H224" s="104"/>
      <c r="I224" s="104"/>
      <c r="J224" s="104"/>
      <c r="K224" s="104"/>
      <c r="L224" s="32"/>
      <c r="M224" s="104"/>
      <c r="N224" s="104"/>
      <c r="O224" s="104"/>
      <c r="P224" s="104"/>
      <c r="Q224" s="100"/>
      <c r="R224" s="104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</row>
    <row r="225" spans="1:44">
      <c r="A225" s="100"/>
      <c r="B225" s="101"/>
      <c r="C225" s="102"/>
      <c r="D225" s="100"/>
      <c r="E225" s="100"/>
      <c r="F225" s="103"/>
      <c r="G225" s="100"/>
      <c r="H225" s="104"/>
      <c r="I225" s="104"/>
      <c r="J225" s="104"/>
      <c r="K225" s="104"/>
      <c r="L225" s="32"/>
      <c r="M225" s="104"/>
      <c r="N225" s="104"/>
      <c r="O225" s="104"/>
      <c r="P225" s="104"/>
      <c r="Q225" s="100"/>
      <c r="R225" s="104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</row>
    <row r="226" spans="1:44">
      <c r="A226" s="100"/>
      <c r="B226" s="101"/>
      <c r="C226" s="102"/>
      <c r="D226" s="100"/>
      <c r="E226" s="100"/>
      <c r="F226" s="103"/>
      <c r="G226" s="100"/>
      <c r="H226" s="104"/>
      <c r="I226" s="104"/>
      <c r="J226" s="104"/>
      <c r="K226" s="104"/>
      <c r="L226" s="32"/>
      <c r="M226" s="104"/>
      <c r="N226" s="104"/>
      <c r="O226" s="104"/>
      <c r="P226" s="104"/>
      <c r="Q226" s="100"/>
      <c r="R226" s="104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</row>
    <row r="227" spans="1:44">
      <c r="A227" s="100"/>
      <c r="B227" s="101"/>
      <c r="C227" s="102"/>
      <c r="D227" s="100"/>
      <c r="E227" s="100"/>
      <c r="F227" s="103"/>
      <c r="G227" s="100"/>
      <c r="H227" s="104"/>
      <c r="I227" s="104"/>
      <c r="J227" s="104"/>
      <c r="K227" s="104"/>
      <c r="L227" s="32"/>
      <c r="M227" s="104"/>
      <c r="N227" s="104"/>
      <c r="O227" s="104"/>
      <c r="P227" s="104"/>
      <c r="Q227" s="100"/>
      <c r="R227" s="104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</row>
    <row r="228" spans="1:44">
      <c r="A228" s="100"/>
      <c r="B228" s="101"/>
      <c r="C228" s="102"/>
      <c r="D228" s="100"/>
      <c r="E228" s="100"/>
      <c r="F228" s="103"/>
      <c r="G228" s="100"/>
      <c r="H228" s="104"/>
      <c r="I228" s="104"/>
      <c r="J228" s="104"/>
      <c r="K228" s="104"/>
      <c r="L228" s="32"/>
      <c r="M228" s="104"/>
      <c r="N228" s="104"/>
      <c r="O228" s="104"/>
      <c r="P228" s="104"/>
      <c r="Q228" s="100"/>
      <c r="R228" s="104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</row>
    <row r="229" spans="1:44">
      <c r="A229" s="100"/>
      <c r="B229" s="101"/>
      <c r="C229" s="102"/>
      <c r="D229" s="100"/>
      <c r="E229" s="100"/>
      <c r="F229" s="103"/>
      <c r="G229" s="100"/>
      <c r="H229" s="104"/>
      <c r="I229" s="104"/>
      <c r="J229" s="104"/>
      <c r="K229" s="104"/>
      <c r="L229" s="32"/>
      <c r="M229" s="104"/>
      <c r="N229" s="104"/>
      <c r="O229" s="104"/>
      <c r="P229" s="104"/>
      <c r="Q229" s="100"/>
      <c r="R229" s="104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</row>
    <row r="230" spans="1:44">
      <c r="A230" s="100"/>
      <c r="B230" s="101"/>
      <c r="C230" s="102"/>
      <c r="D230" s="100"/>
      <c r="E230" s="100"/>
      <c r="F230" s="103"/>
      <c r="G230" s="100"/>
      <c r="H230" s="104"/>
      <c r="I230" s="104"/>
      <c r="J230" s="104"/>
      <c r="K230" s="104"/>
      <c r="L230" s="32"/>
      <c r="M230" s="104"/>
      <c r="N230" s="104"/>
      <c r="O230" s="104"/>
      <c r="P230" s="104"/>
      <c r="Q230" s="100"/>
      <c r="R230" s="104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</row>
    <row r="231" spans="1:44">
      <c r="A231" s="100"/>
      <c r="B231" s="101"/>
      <c r="C231" s="102"/>
      <c r="D231" s="100"/>
      <c r="E231" s="100"/>
      <c r="F231" s="103"/>
      <c r="G231" s="100"/>
      <c r="H231" s="104"/>
      <c r="I231" s="104"/>
      <c r="J231" s="104"/>
      <c r="K231" s="104"/>
      <c r="L231" s="32"/>
      <c r="M231" s="104"/>
      <c r="N231" s="104"/>
      <c r="O231" s="104"/>
      <c r="P231" s="104"/>
      <c r="Q231" s="100"/>
      <c r="R231" s="104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</row>
    <row r="232" spans="1:44">
      <c r="A232" s="100"/>
      <c r="B232" s="101"/>
      <c r="C232" s="102"/>
      <c r="D232" s="100"/>
      <c r="E232" s="100"/>
      <c r="F232" s="103"/>
      <c r="G232" s="100"/>
      <c r="H232" s="104"/>
      <c r="I232" s="104"/>
      <c r="J232" s="104"/>
      <c r="K232" s="104"/>
      <c r="L232" s="32"/>
      <c r="M232" s="104"/>
      <c r="N232" s="104"/>
      <c r="O232" s="104"/>
      <c r="P232" s="104"/>
      <c r="Q232" s="100"/>
      <c r="R232" s="104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</row>
    <row r="233" spans="1:44">
      <c r="A233" s="100"/>
      <c r="B233" s="101"/>
      <c r="C233" s="102"/>
      <c r="D233" s="100"/>
      <c r="E233" s="100"/>
      <c r="F233" s="103"/>
      <c r="G233" s="100"/>
      <c r="H233" s="104"/>
      <c r="I233" s="104"/>
      <c r="J233" s="104"/>
      <c r="K233" s="104"/>
      <c r="L233" s="32"/>
      <c r="M233" s="104"/>
      <c r="N233" s="104"/>
      <c r="O233" s="104"/>
      <c r="P233" s="104"/>
      <c r="Q233" s="100"/>
      <c r="R233" s="104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</row>
    <row r="234" spans="1:44">
      <c r="A234" s="100"/>
      <c r="B234" s="101"/>
      <c r="C234" s="102"/>
      <c r="D234" s="100"/>
      <c r="E234" s="100"/>
      <c r="F234" s="103"/>
      <c r="G234" s="100"/>
      <c r="H234" s="104"/>
      <c r="I234" s="104"/>
      <c r="J234" s="104"/>
      <c r="K234" s="104"/>
      <c r="L234" s="32"/>
      <c r="M234" s="104"/>
      <c r="N234" s="104"/>
      <c r="O234" s="104"/>
      <c r="P234" s="104"/>
      <c r="Q234" s="100"/>
      <c r="R234" s="104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</row>
    <row r="235" spans="1:44">
      <c r="A235" s="100"/>
      <c r="B235" s="101"/>
      <c r="C235" s="102"/>
      <c r="D235" s="100"/>
      <c r="E235" s="100"/>
      <c r="F235" s="103"/>
      <c r="G235" s="100"/>
      <c r="H235" s="104"/>
      <c r="I235" s="104"/>
      <c r="J235" s="104"/>
      <c r="K235" s="104"/>
      <c r="L235" s="32"/>
      <c r="M235" s="104"/>
      <c r="N235" s="104"/>
      <c r="O235" s="104"/>
      <c r="P235" s="104"/>
      <c r="Q235" s="100"/>
      <c r="R235" s="104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</row>
    <row r="236" spans="1:44">
      <c r="A236" s="100"/>
      <c r="B236" s="101"/>
      <c r="C236" s="102"/>
      <c r="D236" s="100"/>
      <c r="E236" s="100"/>
      <c r="F236" s="103"/>
      <c r="G236" s="100"/>
      <c r="H236" s="104"/>
      <c r="I236" s="104"/>
      <c r="J236" s="104"/>
      <c r="K236" s="104"/>
      <c r="L236" s="32"/>
      <c r="M236" s="104"/>
      <c r="N236" s="104"/>
      <c r="O236" s="104"/>
      <c r="P236" s="104"/>
      <c r="Q236" s="100"/>
      <c r="R236" s="104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</row>
    <row r="237" spans="1:44">
      <c r="A237" s="100"/>
      <c r="B237" s="101"/>
      <c r="C237" s="102"/>
      <c r="D237" s="100"/>
      <c r="E237" s="100"/>
      <c r="F237" s="103"/>
      <c r="G237" s="100"/>
      <c r="H237" s="104"/>
      <c r="I237" s="104"/>
      <c r="J237" s="104"/>
      <c r="K237" s="104"/>
      <c r="L237" s="32"/>
      <c r="M237" s="104"/>
      <c r="N237" s="104"/>
      <c r="O237" s="104"/>
      <c r="P237" s="104"/>
      <c r="Q237" s="100"/>
      <c r="R237" s="104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</row>
    <row r="238" spans="1:44">
      <c r="A238" s="100"/>
      <c r="B238" s="101"/>
      <c r="C238" s="102"/>
      <c r="D238" s="100"/>
      <c r="E238" s="100"/>
      <c r="F238" s="103"/>
      <c r="G238" s="100"/>
      <c r="H238" s="104"/>
      <c r="I238" s="104"/>
      <c r="J238" s="104"/>
      <c r="K238" s="104"/>
      <c r="L238" s="32"/>
      <c r="M238" s="104"/>
      <c r="N238" s="104"/>
      <c r="O238" s="104"/>
      <c r="P238" s="104"/>
      <c r="Q238" s="100"/>
      <c r="R238" s="104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</row>
    <row r="239" spans="1:44">
      <c r="A239" s="100"/>
      <c r="B239" s="101"/>
      <c r="C239" s="102"/>
      <c r="D239" s="100"/>
      <c r="E239" s="100"/>
      <c r="F239" s="103"/>
      <c r="G239" s="100"/>
      <c r="H239" s="104"/>
      <c r="I239" s="104"/>
      <c r="J239" s="104"/>
      <c r="K239" s="104"/>
      <c r="L239" s="32"/>
      <c r="M239" s="104"/>
      <c r="N239" s="104"/>
      <c r="O239" s="104"/>
      <c r="P239" s="104"/>
      <c r="Q239" s="100"/>
      <c r="R239" s="104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</row>
    <row r="240" spans="1:44">
      <c r="A240" s="100"/>
      <c r="B240" s="101"/>
      <c r="C240" s="102"/>
      <c r="D240" s="100"/>
      <c r="E240" s="100"/>
      <c r="F240" s="103"/>
      <c r="G240" s="100"/>
      <c r="H240" s="104"/>
      <c r="I240" s="104"/>
      <c r="J240" s="104"/>
      <c r="K240" s="104"/>
      <c r="L240" s="32"/>
      <c r="M240" s="104"/>
      <c r="N240" s="104"/>
      <c r="O240" s="104"/>
      <c r="P240" s="104"/>
      <c r="Q240" s="100"/>
      <c r="R240" s="104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</row>
    <row r="241" spans="1:44">
      <c r="A241" s="100"/>
      <c r="B241" s="101"/>
      <c r="C241" s="102"/>
      <c r="D241" s="100"/>
      <c r="E241" s="100"/>
      <c r="F241" s="103"/>
      <c r="G241" s="100"/>
      <c r="H241" s="104"/>
      <c r="I241" s="104"/>
      <c r="J241" s="104"/>
      <c r="K241" s="104"/>
      <c r="L241" s="32"/>
      <c r="M241" s="104"/>
      <c r="N241" s="104"/>
      <c r="O241" s="104"/>
      <c r="P241" s="104"/>
      <c r="Q241" s="100"/>
      <c r="R241" s="104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</row>
    <row r="242" spans="1:44">
      <c r="A242" s="100"/>
      <c r="B242" s="101"/>
      <c r="C242" s="102"/>
      <c r="D242" s="100"/>
      <c r="E242" s="100"/>
      <c r="F242" s="103"/>
      <c r="G242" s="100"/>
      <c r="H242" s="104"/>
      <c r="I242" s="104"/>
      <c r="J242" s="104"/>
      <c r="K242" s="104"/>
      <c r="L242" s="32"/>
      <c r="M242" s="104"/>
      <c r="N242" s="104"/>
      <c r="O242" s="104"/>
      <c r="P242" s="104"/>
      <c r="Q242" s="100"/>
      <c r="R242" s="104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</row>
    <row r="243" spans="1:44">
      <c r="A243" s="100"/>
      <c r="B243" s="101"/>
      <c r="C243" s="102"/>
      <c r="D243" s="100"/>
      <c r="E243" s="100"/>
      <c r="F243" s="103"/>
      <c r="G243" s="100"/>
      <c r="H243" s="104"/>
      <c r="I243" s="104"/>
      <c r="J243" s="104"/>
      <c r="K243" s="104"/>
      <c r="L243" s="32"/>
      <c r="M243" s="104"/>
      <c r="N243" s="104"/>
      <c r="O243" s="104"/>
      <c r="P243" s="104"/>
      <c r="Q243" s="100"/>
      <c r="R243" s="104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</row>
    <row r="244" spans="1:44">
      <c r="A244" s="100"/>
      <c r="B244" s="101"/>
      <c r="C244" s="102"/>
      <c r="D244" s="100"/>
      <c r="E244" s="100"/>
      <c r="F244" s="103"/>
      <c r="G244" s="100"/>
      <c r="H244" s="104"/>
      <c r="I244" s="104"/>
      <c r="J244" s="104"/>
      <c r="K244" s="104"/>
      <c r="L244" s="32"/>
      <c r="M244" s="104"/>
      <c r="N244" s="104"/>
      <c r="O244" s="104"/>
      <c r="P244" s="104"/>
      <c r="Q244" s="100"/>
      <c r="R244" s="104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</row>
    <row r="245" spans="1:44">
      <c r="A245" s="100"/>
      <c r="B245" s="101"/>
      <c r="C245" s="102"/>
      <c r="D245" s="100"/>
      <c r="E245" s="100"/>
      <c r="F245" s="103"/>
      <c r="G245" s="100"/>
      <c r="H245" s="104"/>
      <c r="I245" s="104"/>
      <c r="J245" s="104"/>
      <c r="K245" s="104"/>
      <c r="L245" s="32"/>
      <c r="M245" s="104"/>
      <c r="N245" s="104"/>
      <c r="O245" s="104"/>
      <c r="P245" s="104"/>
      <c r="Q245" s="100"/>
      <c r="R245" s="104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</row>
    <row r="246" spans="1:44">
      <c r="A246" s="100"/>
      <c r="B246" s="101"/>
      <c r="C246" s="102"/>
      <c r="D246" s="100"/>
      <c r="E246" s="100"/>
      <c r="F246" s="103"/>
      <c r="G246" s="100"/>
      <c r="H246" s="104"/>
      <c r="I246" s="104"/>
      <c r="J246" s="104"/>
      <c r="K246" s="104"/>
      <c r="L246" s="32"/>
      <c r="M246" s="104"/>
      <c r="N246" s="104"/>
      <c r="O246" s="104"/>
      <c r="P246" s="104"/>
      <c r="Q246" s="100"/>
      <c r="R246" s="104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</row>
    <row r="247" spans="1:44">
      <c r="A247" s="100"/>
      <c r="B247" s="101"/>
      <c r="C247" s="102"/>
      <c r="D247" s="100"/>
      <c r="E247" s="100"/>
      <c r="F247" s="103"/>
      <c r="G247" s="100"/>
      <c r="H247" s="104"/>
      <c r="I247" s="104"/>
      <c r="J247" s="104"/>
      <c r="K247" s="104"/>
      <c r="L247" s="32"/>
      <c r="M247" s="104"/>
      <c r="N247" s="104"/>
      <c r="O247" s="104"/>
      <c r="P247" s="104"/>
      <c r="Q247" s="100"/>
      <c r="R247" s="104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</row>
    <row r="248" spans="1:44">
      <c r="A248" s="100"/>
      <c r="B248" s="101"/>
      <c r="C248" s="102"/>
      <c r="D248" s="100"/>
      <c r="E248" s="100"/>
      <c r="F248" s="103"/>
      <c r="G248" s="100"/>
      <c r="H248" s="104"/>
      <c r="I248" s="104"/>
      <c r="J248" s="104"/>
      <c r="K248" s="104"/>
      <c r="L248" s="32"/>
      <c r="M248" s="104"/>
      <c r="N248" s="104"/>
      <c r="O248" s="104"/>
      <c r="P248" s="104"/>
      <c r="Q248" s="100"/>
      <c r="R248" s="104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</row>
    <row r="249" spans="1:44">
      <c r="A249" s="100"/>
      <c r="B249" s="101"/>
      <c r="C249" s="102"/>
      <c r="D249" s="100"/>
      <c r="E249" s="100"/>
      <c r="F249" s="103"/>
      <c r="G249" s="100"/>
      <c r="H249" s="104"/>
      <c r="I249" s="104"/>
      <c r="J249" s="104"/>
      <c r="K249" s="104"/>
      <c r="L249" s="32"/>
      <c r="M249" s="104"/>
      <c r="N249" s="104"/>
      <c r="O249" s="104"/>
      <c r="P249" s="104"/>
      <c r="Q249" s="100"/>
      <c r="R249" s="104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</row>
    <row r="250" spans="1:44">
      <c r="A250" s="100"/>
      <c r="B250" s="101"/>
      <c r="C250" s="102"/>
      <c r="D250" s="100"/>
      <c r="E250" s="100"/>
      <c r="F250" s="103"/>
      <c r="G250" s="100"/>
      <c r="H250" s="104"/>
      <c r="I250" s="104"/>
      <c r="J250" s="104"/>
      <c r="K250" s="104"/>
      <c r="L250" s="32"/>
      <c r="M250" s="104"/>
      <c r="N250" s="104"/>
      <c r="O250" s="104"/>
      <c r="P250" s="104"/>
      <c r="Q250" s="100"/>
      <c r="R250" s="104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</row>
  </sheetData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00"/>
  <sheetViews>
    <sheetView workbookViewId="0"/>
  </sheetViews>
  <sheetFormatPr defaultColWidth="14.42578125" defaultRowHeight="15" customHeight="1"/>
  <cols>
    <col min="1" max="1" width="9.140625" customWidth="1"/>
    <col min="2" max="2" width="17.140625" customWidth="1"/>
    <col min="3" max="6" width="8" customWidth="1"/>
  </cols>
  <sheetData>
    <row r="1" spans="2:2" ht="14.25" customHeight="1"/>
    <row r="2" spans="2:2" ht="14.25" customHeight="1"/>
    <row r="3" spans="2:2" ht="14.25" customHeight="1"/>
    <row r="4" spans="2:2" ht="14.25" customHeight="1"/>
    <row r="5" spans="2:2" ht="14.25" customHeight="1"/>
    <row r="6" spans="2:2" ht="14.25" customHeight="1">
      <c r="B6" s="157" t="s">
        <v>241</v>
      </c>
    </row>
    <row r="7" spans="2:2" ht="14.25" customHeight="1">
      <c r="B7" s="157" t="s">
        <v>242</v>
      </c>
    </row>
    <row r="8" spans="2:2" ht="14.25" customHeight="1">
      <c r="B8" s="157" t="s">
        <v>243</v>
      </c>
    </row>
    <row r="9" spans="2:2" ht="14.25" customHeight="1"/>
    <row r="10" spans="2:2" ht="14.25" customHeight="1"/>
    <row r="11" spans="2:2" ht="14.25" customHeight="1"/>
    <row r="12" spans="2:2" ht="14.25" customHeight="1"/>
    <row r="13" spans="2:2" ht="14.25" customHeight="1"/>
    <row r="14" spans="2:2" ht="14.25" customHeight="1"/>
    <row r="15" spans="2:2" ht="14.25" customHeight="1"/>
    <row r="16" spans="2: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0"/>
  <sheetViews>
    <sheetView workbookViewId="0"/>
  </sheetViews>
  <sheetFormatPr defaultColWidth="14.42578125" defaultRowHeight="15" customHeight="1"/>
  <cols>
    <col min="1" max="6" width="8" customWidth="1"/>
  </cols>
  <sheetData>
    <row r="1" spans="2:6" ht="14.25" customHeight="1"/>
    <row r="2" spans="2:6" ht="14.25" customHeight="1"/>
    <row r="3" spans="2:6" ht="14.25" customHeight="1"/>
    <row r="4" spans="2:6" ht="14.25" customHeight="1"/>
    <row r="5" spans="2:6" ht="14.25" customHeight="1">
      <c r="D5" s="157">
        <v>1</v>
      </c>
    </row>
    <row r="6" spans="2:6" ht="14.25" customHeight="1">
      <c r="B6" s="158" t="s">
        <v>244</v>
      </c>
      <c r="D6" s="157">
        <v>2</v>
      </c>
    </row>
    <row r="7" spans="2:6" ht="14.25" customHeight="1">
      <c r="B7" s="158" t="s">
        <v>245</v>
      </c>
      <c r="D7" s="157">
        <v>3</v>
      </c>
    </row>
    <row r="8" spans="2:6" ht="14.25" customHeight="1">
      <c r="B8" s="158" t="s">
        <v>246</v>
      </c>
      <c r="D8" s="157">
        <v>4</v>
      </c>
      <c r="F8" s="157">
        <v>1</v>
      </c>
    </row>
    <row r="9" spans="2:6" ht="14.25" customHeight="1">
      <c r="B9" s="158" t="s">
        <v>247</v>
      </c>
      <c r="D9" s="157">
        <v>5</v>
      </c>
      <c r="F9" s="157">
        <v>0</v>
      </c>
    </row>
    <row r="10" spans="2:6" ht="14.25" customHeight="1">
      <c r="F10" s="157">
        <v>-1</v>
      </c>
    </row>
    <row r="11" spans="2:6" ht="14.25" customHeight="1"/>
    <row r="12" spans="2:6" ht="14.25" customHeight="1"/>
    <row r="13" spans="2:6" ht="14.25" customHeight="1"/>
    <row r="14" spans="2:6" ht="14.25" customHeight="1"/>
    <row r="15" spans="2:6" ht="14.25" customHeight="1"/>
    <row r="16" spans="2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InputMessage="1" showErrorMessage="1" prompt=" - " sqref="F8:F10">
      <formula1>Controle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EIXOS UFSJ</vt:lpstr>
      <vt:lpstr> IDENTIFICAÇÃO DA SETORIAL</vt:lpstr>
      <vt:lpstr>PLANO DE AÇÃO POR OBJETIVO</vt:lpstr>
      <vt:lpstr>GESTÃO DE RISCOS</vt:lpstr>
      <vt:lpstr>lista</vt:lpstr>
      <vt:lpstr>risco</vt:lpstr>
      <vt:lpstr>ACOES</vt:lpstr>
      <vt:lpstr>Controle</vt:lpstr>
      <vt:lpstr>Probabilidade_Impacto</vt:lpstr>
      <vt:lpstr>Tipos_de_Riscos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Nead</dc:creator>
  <cp:lastModifiedBy>Pholiana Almeida Ferreira</cp:lastModifiedBy>
  <dcterms:created xsi:type="dcterms:W3CDTF">2020-11-19T16:22:00Z</dcterms:created>
  <dcterms:modified xsi:type="dcterms:W3CDTF">2021-03-25T20:52:30Z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